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cker" sheetId="1" state="visible" r:id="rId1"/>
    <sheet name="Stats" sheetId="2" state="visible" r:id="rId2"/>
    <sheet name="Settings" sheetId="3" state="visible" r:id="rId3"/>
    <sheet name="How to use" sheetId="4" state="visible" r:id="rId4"/>
  </sheets>
  <definedNames>
    <definedName name="_xlnm._FilterDatabase" localSheetId="0" hidden="1">'Tracker'!$A$1:$M$301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6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3730A3"/>
      </patternFill>
    </fill>
    <fill>
      <patternFill patternType="solid">
        <fgColor rgb="00EEF2FF"/>
      </patternFill>
    </fill>
    <fill>
      <patternFill patternType="solid">
        <fgColor rgb="00FEF9C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164" fontId="0" fillId="0" borderId="0" pivotButton="0" quotePrefix="0" xfId="0"/>
    <xf numFmtId="164" fontId="0" fillId="4" borderId="0" pivotButton="0" quotePrefix="0" xfId="0"/>
    <xf numFmtId="0" fontId="0" fillId="4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3" fillId="0" borderId="0" pivotButton="0" quotePrefix="0" xfId="0"/>
    <xf numFmtId="9" fontId="0" fillId="0" borderId="0" pivotButton="0" quotePrefix="0" xfId="0"/>
    <xf numFmtId="0" fontId="3" fillId="5" borderId="0" pivotButton="0" quotePrefix="0" xfId="0"/>
  </cellXfs>
  <cellStyles count="1">
    <cellStyle name="Normal" xfId="0" builtinId="0" hidden="0"/>
  </cellStyles>
  <dxfs count="5">
    <dxf>
      <fill>
        <patternFill>
          <bgColor rgb="00FEF08A"/>
        </patternFill>
      </fill>
    </dxf>
    <dxf>
      <font>
        <color rgb="006B7280"/>
      </font>
      <fill>
        <patternFill>
          <bgColor rgb="00E5E7EB"/>
        </patternFill>
      </fill>
    </dxf>
    <dxf>
      <fill>
        <patternFill>
          <bgColor rgb="00BBF7D0"/>
        </patternFill>
      </fill>
    </dxf>
    <dxf>
      <fill>
        <patternFill>
          <bgColor rgb="00BFDBFE"/>
        </patternFill>
      </fill>
    </dxf>
    <dxf>
      <fill>
        <patternFill>
          <b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6" customWidth="1" min="2" max="2"/>
    <col width="26" customWidth="1" min="3" max="3"/>
    <col width="14" customWidth="1" min="4" max="4"/>
    <col width="22" customWidth="1" min="5" max="5"/>
    <col width="15" customWidth="1" min="6" max="6"/>
    <col width="26" customWidth="1" min="7" max="7"/>
    <col width="20" customWidth="1" min="8" max="8"/>
    <col width="14" customWidth="1" min="9" max="9"/>
    <col width="18" customWidth="1" min="10" max="10"/>
    <col width="12" customWidth="1" min="11" max="11"/>
    <col width="30" customWidth="1" min="12" max="12"/>
    <col width="34" customWidth="1" min="13" max="13"/>
  </cols>
  <sheetData>
    <row r="1" ht="32" customHeight="1">
      <c r="A1" s="1" t="inlineStr">
        <is>
          <t>Company</t>
        </is>
      </c>
      <c r="B1" s="1" t="inlineStr">
        <is>
          <t>Role</t>
        </is>
      </c>
      <c r="C1" s="1" t="inlineStr">
        <is>
          <t>Job link</t>
        </is>
      </c>
      <c r="D1" s="1" t="inlineStr">
        <is>
          <t>Date applied</t>
        </is>
      </c>
      <c r="E1" s="1" t="inlineStr">
        <is>
          <t>Applied via</t>
        </is>
      </c>
      <c r="F1" s="1" t="inlineStr">
        <is>
          <t>Status</t>
        </is>
      </c>
      <c r="G1" s="1" t="inlineStr">
        <is>
          <t>Contact (name / email)</t>
        </is>
      </c>
      <c r="H1" s="1" t="inlineStr">
        <is>
          <t>Resume version sent</t>
        </is>
      </c>
      <c r="I1" s="1" t="inlineStr">
        <is>
          <t>Last contact</t>
        </is>
      </c>
      <c r="J1" s="2" t="inlineStr">
        <is>
          <t>Next follow-up (auto)</t>
        </is>
      </c>
      <c r="K1" s="2" t="inlineStr">
        <is>
          <t>Days waiting (auto)</t>
        </is>
      </c>
      <c r="L1" s="2" t="inlineStr">
        <is>
          <t>Alert (auto)</t>
        </is>
      </c>
      <c r="M1" s="1" t="inlineStr">
        <is>
          <t>Notes (salary, gut feeling...)</t>
        </is>
      </c>
    </row>
    <row r="2">
      <c r="A2" t="inlineStr">
        <is>
          <t>Acme Analytics</t>
        </is>
      </c>
      <c r="B2" t="inlineStr">
        <is>
          <t>Customer Success Manager</t>
        </is>
      </c>
      <c r="C2" t="inlineStr">
        <is>
          <t>https://example.com/jobs/1234</t>
        </is>
      </c>
      <c r="D2" s="3">
        <f>TODAY()-9</f>
        <v/>
      </c>
      <c r="E2" t="inlineStr">
        <is>
          <t>Company website</t>
        </is>
      </c>
      <c r="F2" t="inlineStr">
        <is>
          <t>Applied</t>
        </is>
      </c>
      <c r="G2" t="inlineStr">
        <is>
          <t>Jane Smith / jane@acme.example</t>
        </is>
      </c>
      <c r="H2" t="inlineStr">
        <is>
          <t>CS-resume-v2</t>
        </is>
      </c>
      <c r="I2" s="3" t="n"/>
      <c r="J2" s="4">
        <f>IF(D2="","",IF(OR(F2="Offer",F2="Rejected",F2="Ghosted"),"",WORKDAY(MAX(D2,I2),Settings!$B$3)))</f>
        <v/>
      </c>
      <c r="K2" s="5">
        <f>IF(OR(D2="",OR(F2="Offer",F2="Rejected",F2="Ghosted")),"",TODAY()-MAX(D2,I2))</f>
        <v/>
      </c>
      <c r="L2" s="5">
        <f>IF(OR(D2="",OR(F2="Offer",F2="Rejected",F2="Ghosted")),"",IF(K2&gt;=Settings!$B$4,"No reply in "&amp;K2&amp;" days: mark Ghosted?",IF(J2&lt;=TODAY(),"Follow up now","")))</f>
        <v/>
      </c>
      <c r="M2" t="inlineStr">
        <is>
          <t>Posted range: $65-75k</t>
        </is>
      </c>
    </row>
    <row r="3">
      <c r="A3" t="inlineStr">
        <is>
          <t>Northwind</t>
        </is>
      </c>
      <c r="B3" t="inlineStr">
        <is>
          <t>Account Manager</t>
        </is>
      </c>
      <c r="C3" t="inlineStr">
        <is>
          <t>https://example.com/jobs/5678</t>
        </is>
      </c>
      <c r="D3" s="3">
        <f>TODAY()-3</f>
        <v/>
      </c>
      <c r="E3" t="inlineStr">
        <is>
          <t>Referral</t>
        </is>
      </c>
      <c r="F3" t="inlineStr">
        <is>
          <t>Applied</t>
        </is>
      </c>
      <c r="G3" t="inlineStr">
        <is>
          <t>Referred by Tom (ex-colleague)</t>
        </is>
      </c>
      <c r="H3" t="inlineStr">
        <is>
          <t>AM-resume-v1</t>
        </is>
      </c>
      <c r="I3" s="3" t="n"/>
      <c r="J3" s="4">
        <f>IF(D3="","",IF(OR(F3="Offer",F3="Rejected",F3="Ghosted"),"",WORKDAY(MAX(D3,I3),Settings!$B$3)))</f>
        <v/>
      </c>
      <c r="K3" s="5">
        <f>IF(OR(D3="",OR(F3="Offer",F3="Rejected",F3="Ghosted")),"",TODAY()-MAX(D3,I3))</f>
        <v/>
      </c>
      <c r="L3" s="5">
        <f>IF(OR(D3="",OR(F3="Offer",F3="Rejected",F3="Ghosted")),"",IF(K3&gt;=Settings!$B$4,"No reply in "&amp;K3&amp;" days: mark Ghosted?",IF(J3&lt;=TODAY(),"Follow up now","")))</f>
        <v/>
      </c>
      <c r="M3" t="inlineStr">
        <is>
          <t>Tom says the team is hiring two people</t>
        </is>
      </c>
    </row>
    <row r="4">
      <c r="A4" t="inlineStr">
        <is>
          <t>Globex</t>
        </is>
      </c>
      <c r="B4" t="inlineStr">
        <is>
          <t>Operations Analyst</t>
        </is>
      </c>
      <c r="C4" t="inlineStr">
        <is>
          <t>https://example.com/jobs/9012</t>
        </is>
      </c>
      <c r="D4" s="3">
        <f>TODAY()-40</f>
        <v/>
      </c>
      <c r="E4" t="inlineStr">
        <is>
          <t>LinkedIn Easy Apply</t>
        </is>
      </c>
      <c r="F4" t="inlineStr">
        <is>
          <t>Applied</t>
        </is>
      </c>
      <c r="G4" t="inlineStr"/>
      <c r="H4" t="inlineStr">
        <is>
          <t>Ops-resume-v1</t>
        </is>
      </c>
      <c r="I4" s="3" t="n"/>
      <c r="J4" s="4">
        <f>IF(D4="","",IF(OR(F4="Offer",F4="Rejected",F4="Ghosted"),"",WORKDAY(MAX(D4,I4),Settings!$B$3)))</f>
        <v/>
      </c>
      <c r="K4" s="5">
        <f>IF(OR(D4="",OR(F4="Offer",F4="Rejected",F4="Ghosted")),"",TODAY()-MAX(D4,I4))</f>
        <v/>
      </c>
      <c r="L4" s="5">
        <f>IF(OR(D4="",OR(F4="Offer",F4="Rejected",F4="Ghosted")),"",IF(K4&gt;=Settings!$B$4,"No reply in "&amp;K4&amp;" days: mark Ghosted?",IF(J4&lt;=TODAY(),"Follow up now","")))</f>
        <v/>
      </c>
      <c r="M4" t="inlineStr">
        <is>
          <t>No contact name on the posting</t>
        </is>
      </c>
    </row>
    <row r="5">
      <c r="A5" t="inlineStr">
        <is>
          <t>Initech</t>
        </is>
      </c>
      <c r="B5" t="inlineStr">
        <is>
          <t>Implementation Specialist</t>
        </is>
      </c>
      <c r="C5" t="inlineStr">
        <is>
          <t>https://example.com/jobs/3456</t>
        </is>
      </c>
      <c r="D5" s="3">
        <f>TODAY()-20</f>
        <v/>
      </c>
      <c r="E5" t="inlineStr">
        <is>
          <t>Job board</t>
        </is>
      </c>
      <c r="F5" t="inlineStr">
        <is>
          <t>Interviewing</t>
        </is>
      </c>
      <c r="G5" t="inlineStr">
        <is>
          <t>Sam Lee (recruiter)</t>
        </is>
      </c>
      <c r="H5" t="inlineStr">
        <is>
          <t>CS-resume-v2</t>
        </is>
      </c>
      <c r="I5" s="3">
        <f>TODAY()-6</f>
        <v/>
      </c>
      <c r="J5" s="4">
        <f>IF(D5="","",IF(OR(F5="Offer",F5="Rejected",F5="Ghosted"),"",WORKDAY(MAX(D5,I5),Settings!$B$3)))</f>
        <v/>
      </c>
      <c r="K5" s="5">
        <f>IF(OR(D5="",OR(F5="Offer",F5="Rejected",F5="Ghosted")),"",TODAY()-MAX(D5,I5))</f>
        <v/>
      </c>
      <c r="L5" s="5">
        <f>IF(OR(D5="",OR(F5="Offer",F5="Rejected",F5="Ghosted")),"",IF(K5&gt;=Settings!$B$4,"No reply in "&amp;K5&amp;" days: mark Ghosted?",IF(J5&lt;=TODAY(),"Follow up now","")))</f>
        <v/>
      </c>
      <c r="M5" t="inlineStr">
        <is>
          <t>First call done, waiting on 2nd round</t>
        </is>
      </c>
    </row>
    <row r="6">
      <c r="A6" t="inlineStr">
        <is>
          <t>Umbrella Corp</t>
        </is>
      </c>
      <c r="B6" t="inlineStr">
        <is>
          <t>Support Team Lead</t>
        </is>
      </c>
      <c r="C6" t="inlineStr">
        <is>
          <t>https://example.com/jobs/7890</t>
        </is>
      </c>
      <c r="D6" s="3">
        <f>TODAY()-25</f>
        <v/>
      </c>
      <c r="E6" t="inlineStr">
        <is>
          <t>Company website</t>
        </is>
      </c>
      <c r="F6" t="inlineStr">
        <is>
          <t>Rejected</t>
        </is>
      </c>
      <c r="G6" t="inlineStr">
        <is>
          <t>hiring@umbrella.example</t>
        </is>
      </c>
      <c r="H6" t="inlineStr">
        <is>
          <t>CS-resume-v1</t>
        </is>
      </c>
      <c r="I6" s="3">
        <f>TODAY()-13</f>
        <v/>
      </c>
      <c r="J6" s="4">
        <f>IF(D6="","",IF(OR(F6="Offer",F6="Rejected",F6="Ghosted"),"",WORKDAY(MAX(D6,I6),Settings!$B$3)))</f>
        <v/>
      </c>
      <c r="K6" s="5">
        <f>IF(OR(D6="",OR(F6="Offer",F6="Rejected",F6="Ghosted")),"",TODAY()-MAX(D6,I6))</f>
        <v/>
      </c>
      <c r="L6" s="5">
        <f>IF(OR(D6="",OR(F6="Offer",F6="Rejected",F6="Ghosted")),"",IF(K6&gt;=Settings!$B$4,"No reply in "&amp;K6&amp;" days: mark Ghosted?",IF(J6&lt;=TODAY(),"Follow up now","")))</f>
        <v/>
      </c>
      <c r="M6" t="inlineStr">
        <is>
          <t>Rejection email: wanted Zendesk admin experience</t>
        </is>
      </c>
    </row>
    <row r="7">
      <c r="D7" s="3" t="n"/>
      <c r="I7" s="3" t="n"/>
      <c r="J7" s="4">
        <f>IF(D7="","",IF(OR(F7="Offer",F7="Rejected",F7="Ghosted"),"",WORKDAY(MAX(D7,I7),Settings!$B$3)))</f>
        <v/>
      </c>
      <c r="K7" s="5">
        <f>IF(OR(D7="",OR(F7="Offer",F7="Rejected",F7="Ghosted")),"",TODAY()-MAX(D7,I7))</f>
        <v/>
      </c>
      <c r="L7" s="5">
        <f>IF(OR(D7="",OR(F7="Offer",F7="Rejected",F7="Ghosted")),"",IF(K7&gt;=Settings!$B$4,"No reply in "&amp;K7&amp;" days: mark Ghosted?",IF(J7&lt;=TODAY(),"Follow up now","")))</f>
        <v/>
      </c>
    </row>
    <row r="8">
      <c r="D8" s="3" t="n"/>
      <c r="I8" s="3" t="n"/>
      <c r="J8" s="4">
        <f>IF(D8="","",IF(OR(F8="Offer",F8="Rejected",F8="Ghosted"),"",WORKDAY(MAX(D8,I8),Settings!$B$3)))</f>
        <v/>
      </c>
      <c r="K8" s="5">
        <f>IF(OR(D8="",OR(F8="Offer",F8="Rejected",F8="Ghosted")),"",TODAY()-MAX(D8,I8))</f>
        <v/>
      </c>
      <c r="L8" s="5">
        <f>IF(OR(D8="",OR(F8="Offer",F8="Rejected",F8="Ghosted")),"",IF(K8&gt;=Settings!$B$4,"No reply in "&amp;K8&amp;" days: mark Ghosted?",IF(J8&lt;=TODAY(),"Follow up now","")))</f>
        <v/>
      </c>
    </row>
    <row r="9">
      <c r="D9" s="3" t="n"/>
      <c r="I9" s="3" t="n"/>
      <c r="J9" s="4">
        <f>IF(D9="","",IF(OR(F9="Offer",F9="Rejected",F9="Ghosted"),"",WORKDAY(MAX(D9,I9),Settings!$B$3)))</f>
        <v/>
      </c>
      <c r="K9" s="5">
        <f>IF(OR(D9="",OR(F9="Offer",F9="Rejected",F9="Ghosted")),"",TODAY()-MAX(D9,I9))</f>
        <v/>
      </c>
      <c r="L9" s="5">
        <f>IF(OR(D9="",OR(F9="Offer",F9="Rejected",F9="Ghosted")),"",IF(K9&gt;=Settings!$B$4,"No reply in "&amp;K9&amp;" days: mark Ghosted?",IF(J9&lt;=TODAY(),"Follow up now","")))</f>
        <v/>
      </c>
    </row>
    <row r="10">
      <c r="D10" s="3" t="n"/>
      <c r="I10" s="3" t="n"/>
      <c r="J10" s="4">
        <f>IF(D10="","",IF(OR(F10="Offer",F10="Rejected",F10="Ghosted"),"",WORKDAY(MAX(D10,I10),Settings!$B$3)))</f>
        <v/>
      </c>
      <c r="K10" s="5">
        <f>IF(OR(D10="",OR(F10="Offer",F10="Rejected",F10="Ghosted")),"",TODAY()-MAX(D10,I10))</f>
        <v/>
      </c>
      <c r="L10" s="5">
        <f>IF(OR(D10="",OR(F10="Offer",F10="Rejected",F10="Ghosted")),"",IF(K10&gt;=Settings!$B$4,"No reply in "&amp;K10&amp;" days: mark Ghosted?",IF(J10&lt;=TODAY(),"Follow up now","")))</f>
        <v/>
      </c>
    </row>
    <row r="11">
      <c r="D11" s="3" t="n"/>
      <c r="I11" s="3" t="n"/>
      <c r="J11" s="4">
        <f>IF(D11="","",IF(OR(F11="Offer",F11="Rejected",F11="Ghosted"),"",WORKDAY(MAX(D11,I11),Settings!$B$3)))</f>
        <v/>
      </c>
      <c r="K11" s="5">
        <f>IF(OR(D11="",OR(F11="Offer",F11="Rejected",F11="Ghosted")),"",TODAY()-MAX(D11,I11))</f>
        <v/>
      </c>
      <c r="L11" s="5">
        <f>IF(OR(D11="",OR(F11="Offer",F11="Rejected",F11="Ghosted")),"",IF(K11&gt;=Settings!$B$4,"No reply in "&amp;K11&amp;" days: mark Ghosted?",IF(J11&lt;=TODAY(),"Follow up now","")))</f>
        <v/>
      </c>
    </row>
    <row r="12">
      <c r="D12" s="3" t="n"/>
      <c r="I12" s="3" t="n"/>
      <c r="J12" s="4">
        <f>IF(D12="","",IF(OR(F12="Offer",F12="Rejected",F12="Ghosted"),"",WORKDAY(MAX(D12,I12),Settings!$B$3)))</f>
        <v/>
      </c>
      <c r="K12" s="5">
        <f>IF(OR(D12="",OR(F12="Offer",F12="Rejected",F12="Ghosted")),"",TODAY()-MAX(D12,I12))</f>
        <v/>
      </c>
      <c r="L12" s="5">
        <f>IF(OR(D12="",OR(F12="Offer",F12="Rejected",F12="Ghosted")),"",IF(K12&gt;=Settings!$B$4,"No reply in "&amp;K12&amp;" days: mark Ghosted?",IF(J12&lt;=TODAY(),"Follow up now","")))</f>
        <v/>
      </c>
    </row>
    <row r="13">
      <c r="D13" s="3" t="n"/>
      <c r="I13" s="3" t="n"/>
      <c r="J13" s="4">
        <f>IF(D13="","",IF(OR(F13="Offer",F13="Rejected",F13="Ghosted"),"",WORKDAY(MAX(D13,I13),Settings!$B$3)))</f>
        <v/>
      </c>
      <c r="K13" s="5">
        <f>IF(OR(D13="",OR(F13="Offer",F13="Rejected",F13="Ghosted")),"",TODAY()-MAX(D13,I13))</f>
        <v/>
      </c>
      <c r="L13" s="5">
        <f>IF(OR(D13="",OR(F13="Offer",F13="Rejected",F13="Ghosted")),"",IF(K13&gt;=Settings!$B$4,"No reply in "&amp;K13&amp;" days: mark Ghosted?",IF(J13&lt;=TODAY(),"Follow up now","")))</f>
        <v/>
      </c>
    </row>
    <row r="14">
      <c r="D14" s="3" t="n"/>
      <c r="I14" s="3" t="n"/>
      <c r="J14" s="4">
        <f>IF(D14="","",IF(OR(F14="Offer",F14="Rejected",F14="Ghosted"),"",WORKDAY(MAX(D14,I14),Settings!$B$3)))</f>
        <v/>
      </c>
      <c r="K14" s="5">
        <f>IF(OR(D14="",OR(F14="Offer",F14="Rejected",F14="Ghosted")),"",TODAY()-MAX(D14,I14))</f>
        <v/>
      </c>
      <c r="L14" s="5">
        <f>IF(OR(D14="",OR(F14="Offer",F14="Rejected",F14="Ghosted")),"",IF(K14&gt;=Settings!$B$4,"No reply in "&amp;K14&amp;" days: mark Ghosted?",IF(J14&lt;=TODAY(),"Follow up now","")))</f>
        <v/>
      </c>
    </row>
    <row r="15">
      <c r="D15" s="3" t="n"/>
      <c r="I15" s="3" t="n"/>
      <c r="J15" s="4">
        <f>IF(D15="","",IF(OR(F15="Offer",F15="Rejected",F15="Ghosted"),"",WORKDAY(MAX(D15,I15),Settings!$B$3)))</f>
        <v/>
      </c>
      <c r="K15" s="5">
        <f>IF(OR(D15="",OR(F15="Offer",F15="Rejected",F15="Ghosted")),"",TODAY()-MAX(D15,I15))</f>
        <v/>
      </c>
      <c r="L15" s="5">
        <f>IF(OR(D15="",OR(F15="Offer",F15="Rejected",F15="Ghosted")),"",IF(K15&gt;=Settings!$B$4,"No reply in "&amp;K15&amp;" days: mark Ghosted?",IF(J15&lt;=TODAY(),"Follow up now","")))</f>
        <v/>
      </c>
    </row>
    <row r="16">
      <c r="D16" s="3" t="n"/>
      <c r="I16" s="3" t="n"/>
      <c r="J16" s="4">
        <f>IF(D16="","",IF(OR(F16="Offer",F16="Rejected",F16="Ghosted"),"",WORKDAY(MAX(D16,I16),Settings!$B$3)))</f>
        <v/>
      </c>
      <c r="K16" s="5">
        <f>IF(OR(D16="",OR(F16="Offer",F16="Rejected",F16="Ghosted")),"",TODAY()-MAX(D16,I16))</f>
        <v/>
      </c>
      <c r="L16" s="5">
        <f>IF(OR(D16="",OR(F16="Offer",F16="Rejected",F16="Ghosted")),"",IF(K16&gt;=Settings!$B$4,"No reply in "&amp;K16&amp;" days: mark Ghosted?",IF(J16&lt;=TODAY(),"Follow up now","")))</f>
        <v/>
      </c>
    </row>
    <row r="17">
      <c r="D17" s="3" t="n"/>
      <c r="I17" s="3" t="n"/>
      <c r="J17" s="4">
        <f>IF(D17="","",IF(OR(F17="Offer",F17="Rejected",F17="Ghosted"),"",WORKDAY(MAX(D17,I17),Settings!$B$3)))</f>
        <v/>
      </c>
      <c r="K17" s="5">
        <f>IF(OR(D17="",OR(F17="Offer",F17="Rejected",F17="Ghosted")),"",TODAY()-MAX(D17,I17))</f>
        <v/>
      </c>
      <c r="L17" s="5">
        <f>IF(OR(D17="",OR(F17="Offer",F17="Rejected",F17="Ghosted")),"",IF(K17&gt;=Settings!$B$4,"No reply in "&amp;K17&amp;" days: mark Ghosted?",IF(J17&lt;=TODAY(),"Follow up now","")))</f>
        <v/>
      </c>
    </row>
    <row r="18">
      <c r="D18" s="3" t="n"/>
      <c r="I18" s="3" t="n"/>
      <c r="J18" s="4">
        <f>IF(D18="","",IF(OR(F18="Offer",F18="Rejected",F18="Ghosted"),"",WORKDAY(MAX(D18,I18),Settings!$B$3)))</f>
        <v/>
      </c>
      <c r="K18" s="5">
        <f>IF(OR(D18="",OR(F18="Offer",F18="Rejected",F18="Ghosted")),"",TODAY()-MAX(D18,I18))</f>
        <v/>
      </c>
      <c r="L18" s="5">
        <f>IF(OR(D18="",OR(F18="Offer",F18="Rejected",F18="Ghosted")),"",IF(K18&gt;=Settings!$B$4,"No reply in "&amp;K18&amp;" days: mark Ghosted?",IF(J18&lt;=TODAY(),"Follow up now","")))</f>
        <v/>
      </c>
    </row>
    <row r="19">
      <c r="D19" s="3" t="n"/>
      <c r="I19" s="3" t="n"/>
      <c r="J19" s="4">
        <f>IF(D19="","",IF(OR(F19="Offer",F19="Rejected",F19="Ghosted"),"",WORKDAY(MAX(D19,I19),Settings!$B$3)))</f>
        <v/>
      </c>
      <c r="K19" s="5">
        <f>IF(OR(D19="",OR(F19="Offer",F19="Rejected",F19="Ghosted")),"",TODAY()-MAX(D19,I19))</f>
        <v/>
      </c>
      <c r="L19" s="5">
        <f>IF(OR(D19="",OR(F19="Offer",F19="Rejected",F19="Ghosted")),"",IF(K19&gt;=Settings!$B$4,"No reply in "&amp;K19&amp;" days: mark Ghosted?",IF(J19&lt;=TODAY(),"Follow up now","")))</f>
        <v/>
      </c>
    </row>
    <row r="20">
      <c r="D20" s="3" t="n"/>
      <c r="I20" s="3" t="n"/>
      <c r="J20" s="4">
        <f>IF(D20="","",IF(OR(F20="Offer",F20="Rejected",F20="Ghosted"),"",WORKDAY(MAX(D20,I20),Settings!$B$3)))</f>
        <v/>
      </c>
      <c r="K20" s="5">
        <f>IF(OR(D20="",OR(F20="Offer",F20="Rejected",F20="Ghosted")),"",TODAY()-MAX(D20,I20))</f>
        <v/>
      </c>
      <c r="L20" s="5">
        <f>IF(OR(D20="",OR(F20="Offer",F20="Rejected",F20="Ghosted")),"",IF(K20&gt;=Settings!$B$4,"No reply in "&amp;K20&amp;" days: mark Ghosted?",IF(J20&lt;=TODAY(),"Follow up now","")))</f>
        <v/>
      </c>
    </row>
    <row r="21">
      <c r="D21" s="3" t="n"/>
      <c r="I21" s="3" t="n"/>
      <c r="J21" s="4">
        <f>IF(D21="","",IF(OR(F21="Offer",F21="Rejected",F21="Ghosted"),"",WORKDAY(MAX(D21,I21),Settings!$B$3)))</f>
        <v/>
      </c>
      <c r="K21" s="5">
        <f>IF(OR(D21="",OR(F21="Offer",F21="Rejected",F21="Ghosted")),"",TODAY()-MAX(D21,I21))</f>
        <v/>
      </c>
      <c r="L21" s="5">
        <f>IF(OR(D21="",OR(F21="Offer",F21="Rejected",F21="Ghosted")),"",IF(K21&gt;=Settings!$B$4,"No reply in "&amp;K21&amp;" days: mark Ghosted?",IF(J21&lt;=TODAY(),"Follow up now","")))</f>
        <v/>
      </c>
    </row>
    <row r="22">
      <c r="D22" s="3" t="n"/>
      <c r="I22" s="3" t="n"/>
      <c r="J22" s="4">
        <f>IF(D22="","",IF(OR(F22="Offer",F22="Rejected",F22="Ghosted"),"",WORKDAY(MAX(D22,I22),Settings!$B$3)))</f>
        <v/>
      </c>
      <c r="K22" s="5">
        <f>IF(OR(D22="",OR(F22="Offer",F22="Rejected",F22="Ghosted")),"",TODAY()-MAX(D22,I22))</f>
        <v/>
      </c>
      <c r="L22" s="5">
        <f>IF(OR(D22="",OR(F22="Offer",F22="Rejected",F22="Ghosted")),"",IF(K22&gt;=Settings!$B$4,"No reply in "&amp;K22&amp;" days: mark Ghosted?",IF(J22&lt;=TODAY(),"Follow up now","")))</f>
        <v/>
      </c>
    </row>
    <row r="23">
      <c r="D23" s="3" t="n"/>
      <c r="I23" s="3" t="n"/>
      <c r="J23" s="4">
        <f>IF(D23="","",IF(OR(F23="Offer",F23="Rejected",F23="Ghosted"),"",WORKDAY(MAX(D23,I23),Settings!$B$3)))</f>
        <v/>
      </c>
      <c r="K23" s="5">
        <f>IF(OR(D23="",OR(F23="Offer",F23="Rejected",F23="Ghosted")),"",TODAY()-MAX(D23,I23))</f>
        <v/>
      </c>
      <c r="L23" s="5">
        <f>IF(OR(D23="",OR(F23="Offer",F23="Rejected",F23="Ghosted")),"",IF(K23&gt;=Settings!$B$4,"No reply in "&amp;K23&amp;" days: mark Ghosted?",IF(J23&lt;=TODAY(),"Follow up now","")))</f>
        <v/>
      </c>
    </row>
    <row r="24">
      <c r="D24" s="3" t="n"/>
      <c r="I24" s="3" t="n"/>
      <c r="J24" s="4">
        <f>IF(D24="","",IF(OR(F24="Offer",F24="Rejected",F24="Ghosted"),"",WORKDAY(MAX(D24,I24),Settings!$B$3)))</f>
        <v/>
      </c>
      <c r="K24" s="5">
        <f>IF(OR(D24="",OR(F24="Offer",F24="Rejected",F24="Ghosted")),"",TODAY()-MAX(D24,I24))</f>
        <v/>
      </c>
      <c r="L24" s="5">
        <f>IF(OR(D24="",OR(F24="Offer",F24="Rejected",F24="Ghosted")),"",IF(K24&gt;=Settings!$B$4,"No reply in "&amp;K24&amp;" days: mark Ghosted?",IF(J24&lt;=TODAY(),"Follow up now","")))</f>
        <v/>
      </c>
    </row>
    <row r="25">
      <c r="D25" s="3" t="n"/>
      <c r="I25" s="3" t="n"/>
      <c r="J25" s="4">
        <f>IF(D25="","",IF(OR(F25="Offer",F25="Rejected",F25="Ghosted"),"",WORKDAY(MAX(D25,I25),Settings!$B$3)))</f>
        <v/>
      </c>
      <c r="K25" s="5">
        <f>IF(OR(D25="",OR(F25="Offer",F25="Rejected",F25="Ghosted")),"",TODAY()-MAX(D25,I25))</f>
        <v/>
      </c>
      <c r="L25" s="5">
        <f>IF(OR(D25="",OR(F25="Offer",F25="Rejected",F25="Ghosted")),"",IF(K25&gt;=Settings!$B$4,"No reply in "&amp;K25&amp;" days: mark Ghosted?",IF(J25&lt;=TODAY(),"Follow up now","")))</f>
        <v/>
      </c>
    </row>
    <row r="26">
      <c r="D26" s="3" t="n"/>
      <c r="I26" s="3" t="n"/>
      <c r="J26" s="4">
        <f>IF(D26="","",IF(OR(F26="Offer",F26="Rejected",F26="Ghosted"),"",WORKDAY(MAX(D26,I26),Settings!$B$3)))</f>
        <v/>
      </c>
      <c r="K26" s="5">
        <f>IF(OR(D26="",OR(F26="Offer",F26="Rejected",F26="Ghosted")),"",TODAY()-MAX(D26,I26))</f>
        <v/>
      </c>
      <c r="L26" s="5">
        <f>IF(OR(D26="",OR(F26="Offer",F26="Rejected",F26="Ghosted")),"",IF(K26&gt;=Settings!$B$4,"No reply in "&amp;K26&amp;" days: mark Ghosted?",IF(J26&lt;=TODAY(),"Follow up now","")))</f>
        <v/>
      </c>
    </row>
    <row r="27">
      <c r="D27" s="3" t="n"/>
      <c r="I27" s="3" t="n"/>
      <c r="J27" s="4">
        <f>IF(D27="","",IF(OR(F27="Offer",F27="Rejected",F27="Ghosted"),"",WORKDAY(MAX(D27,I27),Settings!$B$3)))</f>
        <v/>
      </c>
      <c r="K27" s="5">
        <f>IF(OR(D27="",OR(F27="Offer",F27="Rejected",F27="Ghosted")),"",TODAY()-MAX(D27,I27))</f>
        <v/>
      </c>
      <c r="L27" s="5">
        <f>IF(OR(D27="",OR(F27="Offer",F27="Rejected",F27="Ghosted")),"",IF(K27&gt;=Settings!$B$4,"No reply in "&amp;K27&amp;" days: mark Ghosted?",IF(J27&lt;=TODAY(),"Follow up now","")))</f>
        <v/>
      </c>
    </row>
    <row r="28">
      <c r="D28" s="3" t="n"/>
      <c r="I28" s="3" t="n"/>
      <c r="J28" s="4">
        <f>IF(D28="","",IF(OR(F28="Offer",F28="Rejected",F28="Ghosted"),"",WORKDAY(MAX(D28,I28),Settings!$B$3)))</f>
        <v/>
      </c>
      <c r="K28" s="5">
        <f>IF(OR(D28="",OR(F28="Offer",F28="Rejected",F28="Ghosted")),"",TODAY()-MAX(D28,I28))</f>
        <v/>
      </c>
      <c r="L28" s="5">
        <f>IF(OR(D28="",OR(F28="Offer",F28="Rejected",F28="Ghosted")),"",IF(K28&gt;=Settings!$B$4,"No reply in "&amp;K28&amp;" days: mark Ghosted?",IF(J28&lt;=TODAY(),"Follow up now","")))</f>
        <v/>
      </c>
    </row>
    <row r="29">
      <c r="D29" s="3" t="n"/>
      <c r="I29" s="3" t="n"/>
      <c r="J29" s="4">
        <f>IF(D29="","",IF(OR(F29="Offer",F29="Rejected",F29="Ghosted"),"",WORKDAY(MAX(D29,I29),Settings!$B$3)))</f>
        <v/>
      </c>
      <c r="K29" s="5">
        <f>IF(OR(D29="",OR(F29="Offer",F29="Rejected",F29="Ghosted")),"",TODAY()-MAX(D29,I29))</f>
        <v/>
      </c>
      <c r="L29" s="5">
        <f>IF(OR(D29="",OR(F29="Offer",F29="Rejected",F29="Ghosted")),"",IF(K29&gt;=Settings!$B$4,"No reply in "&amp;K29&amp;" days: mark Ghosted?",IF(J29&lt;=TODAY(),"Follow up now","")))</f>
        <v/>
      </c>
    </row>
    <row r="30">
      <c r="D30" s="3" t="n"/>
      <c r="I30" s="3" t="n"/>
      <c r="J30" s="4">
        <f>IF(D30="","",IF(OR(F30="Offer",F30="Rejected",F30="Ghosted"),"",WORKDAY(MAX(D30,I30),Settings!$B$3)))</f>
        <v/>
      </c>
      <c r="K30" s="5">
        <f>IF(OR(D30="",OR(F30="Offer",F30="Rejected",F30="Ghosted")),"",TODAY()-MAX(D30,I30))</f>
        <v/>
      </c>
      <c r="L30" s="5">
        <f>IF(OR(D30="",OR(F30="Offer",F30="Rejected",F30="Ghosted")),"",IF(K30&gt;=Settings!$B$4,"No reply in "&amp;K30&amp;" days: mark Ghosted?",IF(J30&lt;=TODAY(),"Follow up now","")))</f>
        <v/>
      </c>
    </row>
    <row r="31">
      <c r="D31" s="3" t="n"/>
      <c r="I31" s="3" t="n"/>
      <c r="J31" s="4">
        <f>IF(D31="","",IF(OR(F31="Offer",F31="Rejected",F31="Ghosted"),"",WORKDAY(MAX(D31,I31),Settings!$B$3)))</f>
        <v/>
      </c>
      <c r="K31" s="5">
        <f>IF(OR(D31="",OR(F31="Offer",F31="Rejected",F31="Ghosted")),"",TODAY()-MAX(D31,I31))</f>
        <v/>
      </c>
      <c r="L31" s="5">
        <f>IF(OR(D31="",OR(F31="Offer",F31="Rejected",F31="Ghosted")),"",IF(K31&gt;=Settings!$B$4,"No reply in "&amp;K31&amp;" days: mark Ghosted?",IF(J31&lt;=TODAY(),"Follow up now","")))</f>
        <v/>
      </c>
    </row>
    <row r="32">
      <c r="D32" s="3" t="n"/>
      <c r="I32" s="3" t="n"/>
      <c r="J32" s="4">
        <f>IF(D32="","",IF(OR(F32="Offer",F32="Rejected",F32="Ghosted"),"",WORKDAY(MAX(D32,I32),Settings!$B$3)))</f>
        <v/>
      </c>
      <c r="K32" s="5">
        <f>IF(OR(D32="",OR(F32="Offer",F32="Rejected",F32="Ghosted")),"",TODAY()-MAX(D32,I32))</f>
        <v/>
      </c>
      <c r="L32" s="5">
        <f>IF(OR(D32="",OR(F32="Offer",F32="Rejected",F32="Ghosted")),"",IF(K32&gt;=Settings!$B$4,"No reply in "&amp;K32&amp;" days: mark Ghosted?",IF(J32&lt;=TODAY(),"Follow up now","")))</f>
        <v/>
      </c>
    </row>
    <row r="33">
      <c r="D33" s="3" t="n"/>
      <c r="I33" s="3" t="n"/>
      <c r="J33" s="4">
        <f>IF(D33="","",IF(OR(F33="Offer",F33="Rejected",F33="Ghosted"),"",WORKDAY(MAX(D33,I33),Settings!$B$3)))</f>
        <v/>
      </c>
      <c r="K33" s="5">
        <f>IF(OR(D33="",OR(F33="Offer",F33="Rejected",F33="Ghosted")),"",TODAY()-MAX(D33,I33))</f>
        <v/>
      </c>
      <c r="L33" s="5">
        <f>IF(OR(D33="",OR(F33="Offer",F33="Rejected",F33="Ghosted")),"",IF(K33&gt;=Settings!$B$4,"No reply in "&amp;K33&amp;" days: mark Ghosted?",IF(J33&lt;=TODAY(),"Follow up now","")))</f>
        <v/>
      </c>
    </row>
    <row r="34">
      <c r="D34" s="3" t="n"/>
      <c r="I34" s="3" t="n"/>
      <c r="J34" s="4">
        <f>IF(D34="","",IF(OR(F34="Offer",F34="Rejected",F34="Ghosted"),"",WORKDAY(MAX(D34,I34),Settings!$B$3)))</f>
        <v/>
      </c>
      <c r="K34" s="5">
        <f>IF(OR(D34="",OR(F34="Offer",F34="Rejected",F34="Ghosted")),"",TODAY()-MAX(D34,I34))</f>
        <v/>
      </c>
      <c r="L34" s="5">
        <f>IF(OR(D34="",OR(F34="Offer",F34="Rejected",F34="Ghosted")),"",IF(K34&gt;=Settings!$B$4,"No reply in "&amp;K34&amp;" days: mark Ghosted?",IF(J34&lt;=TODAY(),"Follow up now","")))</f>
        <v/>
      </c>
    </row>
    <row r="35">
      <c r="D35" s="3" t="n"/>
      <c r="I35" s="3" t="n"/>
      <c r="J35" s="4">
        <f>IF(D35="","",IF(OR(F35="Offer",F35="Rejected",F35="Ghosted"),"",WORKDAY(MAX(D35,I35),Settings!$B$3)))</f>
        <v/>
      </c>
      <c r="K35" s="5">
        <f>IF(OR(D35="",OR(F35="Offer",F35="Rejected",F35="Ghosted")),"",TODAY()-MAX(D35,I35))</f>
        <v/>
      </c>
      <c r="L35" s="5">
        <f>IF(OR(D35="",OR(F35="Offer",F35="Rejected",F35="Ghosted")),"",IF(K35&gt;=Settings!$B$4,"No reply in "&amp;K35&amp;" days: mark Ghosted?",IF(J35&lt;=TODAY(),"Follow up now","")))</f>
        <v/>
      </c>
    </row>
    <row r="36">
      <c r="D36" s="3" t="n"/>
      <c r="I36" s="3" t="n"/>
      <c r="J36" s="4">
        <f>IF(D36="","",IF(OR(F36="Offer",F36="Rejected",F36="Ghosted"),"",WORKDAY(MAX(D36,I36),Settings!$B$3)))</f>
        <v/>
      </c>
      <c r="K36" s="5">
        <f>IF(OR(D36="",OR(F36="Offer",F36="Rejected",F36="Ghosted")),"",TODAY()-MAX(D36,I36))</f>
        <v/>
      </c>
      <c r="L36" s="5">
        <f>IF(OR(D36="",OR(F36="Offer",F36="Rejected",F36="Ghosted")),"",IF(K36&gt;=Settings!$B$4,"No reply in "&amp;K36&amp;" days: mark Ghosted?",IF(J36&lt;=TODAY(),"Follow up now","")))</f>
        <v/>
      </c>
    </row>
    <row r="37">
      <c r="D37" s="3" t="n"/>
      <c r="I37" s="3" t="n"/>
      <c r="J37" s="4">
        <f>IF(D37="","",IF(OR(F37="Offer",F37="Rejected",F37="Ghosted"),"",WORKDAY(MAX(D37,I37),Settings!$B$3)))</f>
        <v/>
      </c>
      <c r="K37" s="5">
        <f>IF(OR(D37="",OR(F37="Offer",F37="Rejected",F37="Ghosted")),"",TODAY()-MAX(D37,I37))</f>
        <v/>
      </c>
      <c r="L37" s="5">
        <f>IF(OR(D37="",OR(F37="Offer",F37="Rejected",F37="Ghosted")),"",IF(K37&gt;=Settings!$B$4,"No reply in "&amp;K37&amp;" days: mark Ghosted?",IF(J37&lt;=TODAY(),"Follow up now","")))</f>
        <v/>
      </c>
    </row>
    <row r="38">
      <c r="D38" s="3" t="n"/>
      <c r="I38" s="3" t="n"/>
      <c r="J38" s="4">
        <f>IF(D38="","",IF(OR(F38="Offer",F38="Rejected",F38="Ghosted"),"",WORKDAY(MAX(D38,I38),Settings!$B$3)))</f>
        <v/>
      </c>
      <c r="K38" s="5">
        <f>IF(OR(D38="",OR(F38="Offer",F38="Rejected",F38="Ghosted")),"",TODAY()-MAX(D38,I38))</f>
        <v/>
      </c>
      <c r="L38" s="5">
        <f>IF(OR(D38="",OR(F38="Offer",F38="Rejected",F38="Ghosted")),"",IF(K38&gt;=Settings!$B$4,"No reply in "&amp;K38&amp;" days: mark Ghosted?",IF(J38&lt;=TODAY(),"Follow up now","")))</f>
        <v/>
      </c>
    </row>
    <row r="39">
      <c r="D39" s="3" t="n"/>
      <c r="I39" s="3" t="n"/>
      <c r="J39" s="4">
        <f>IF(D39="","",IF(OR(F39="Offer",F39="Rejected",F39="Ghosted"),"",WORKDAY(MAX(D39,I39),Settings!$B$3)))</f>
        <v/>
      </c>
      <c r="K39" s="5">
        <f>IF(OR(D39="",OR(F39="Offer",F39="Rejected",F39="Ghosted")),"",TODAY()-MAX(D39,I39))</f>
        <v/>
      </c>
      <c r="L39" s="5">
        <f>IF(OR(D39="",OR(F39="Offer",F39="Rejected",F39="Ghosted")),"",IF(K39&gt;=Settings!$B$4,"No reply in "&amp;K39&amp;" days: mark Ghosted?",IF(J39&lt;=TODAY(),"Follow up now","")))</f>
        <v/>
      </c>
    </row>
    <row r="40">
      <c r="D40" s="3" t="n"/>
      <c r="I40" s="3" t="n"/>
      <c r="J40" s="4">
        <f>IF(D40="","",IF(OR(F40="Offer",F40="Rejected",F40="Ghosted"),"",WORKDAY(MAX(D40,I40),Settings!$B$3)))</f>
        <v/>
      </c>
      <c r="K40" s="5">
        <f>IF(OR(D40="",OR(F40="Offer",F40="Rejected",F40="Ghosted")),"",TODAY()-MAX(D40,I40))</f>
        <v/>
      </c>
      <c r="L40" s="5">
        <f>IF(OR(D40="",OR(F40="Offer",F40="Rejected",F40="Ghosted")),"",IF(K40&gt;=Settings!$B$4,"No reply in "&amp;K40&amp;" days: mark Ghosted?",IF(J40&lt;=TODAY(),"Follow up now","")))</f>
        <v/>
      </c>
    </row>
    <row r="41">
      <c r="D41" s="3" t="n"/>
      <c r="I41" s="3" t="n"/>
      <c r="J41" s="4">
        <f>IF(D41="","",IF(OR(F41="Offer",F41="Rejected",F41="Ghosted"),"",WORKDAY(MAX(D41,I41),Settings!$B$3)))</f>
        <v/>
      </c>
      <c r="K41" s="5">
        <f>IF(OR(D41="",OR(F41="Offer",F41="Rejected",F41="Ghosted")),"",TODAY()-MAX(D41,I41))</f>
        <v/>
      </c>
      <c r="L41" s="5">
        <f>IF(OR(D41="",OR(F41="Offer",F41="Rejected",F41="Ghosted")),"",IF(K41&gt;=Settings!$B$4,"No reply in "&amp;K41&amp;" days: mark Ghosted?",IF(J41&lt;=TODAY(),"Follow up now","")))</f>
        <v/>
      </c>
    </row>
    <row r="42">
      <c r="D42" s="3" t="n"/>
      <c r="I42" s="3" t="n"/>
      <c r="J42" s="4">
        <f>IF(D42="","",IF(OR(F42="Offer",F42="Rejected",F42="Ghosted"),"",WORKDAY(MAX(D42,I42),Settings!$B$3)))</f>
        <v/>
      </c>
      <c r="K42" s="5">
        <f>IF(OR(D42="",OR(F42="Offer",F42="Rejected",F42="Ghosted")),"",TODAY()-MAX(D42,I42))</f>
        <v/>
      </c>
      <c r="L42" s="5">
        <f>IF(OR(D42="",OR(F42="Offer",F42="Rejected",F42="Ghosted")),"",IF(K42&gt;=Settings!$B$4,"No reply in "&amp;K42&amp;" days: mark Ghosted?",IF(J42&lt;=TODAY(),"Follow up now","")))</f>
        <v/>
      </c>
    </row>
    <row r="43">
      <c r="D43" s="3" t="n"/>
      <c r="I43" s="3" t="n"/>
      <c r="J43" s="4">
        <f>IF(D43="","",IF(OR(F43="Offer",F43="Rejected",F43="Ghosted"),"",WORKDAY(MAX(D43,I43),Settings!$B$3)))</f>
        <v/>
      </c>
      <c r="K43" s="5">
        <f>IF(OR(D43="",OR(F43="Offer",F43="Rejected",F43="Ghosted")),"",TODAY()-MAX(D43,I43))</f>
        <v/>
      </c>
      <c r="L43" s="5">
        <f>IF(OR(D43="",OR(F43="Offer",F43="Rejected",F43="Ghosted")),"",IF(K43&gt;=Settings!$B$4,"No reply in "&amp;K43&amp;" days: mark Ghosted?",IF(J43&lt;=TODAY(),"Follow up now","")))</f>
        <v/>
      </c>
    </row>
    <row r="44">
      <c r="D44" s="3" t="n"/>
      <c r="I44" s="3" t="n"/>
      <c r="J44" s="4">
        <f>IF(D44="","",IF(OR(F44="Offer",F44="Rejected",F44="Ghosted"),"",WORKDAY(MAX(D44,I44),Settings!$B$3)))</f>
        <v/>
      </c>
      <c r="K44" s="5">
        <f>IF(OR(D44="",OR(F44="Offer",F44="Rejected",F44="Ghosted")),"",TODAY()-MAX(D44,I44))</f>
        <v/>
      </c>
      <c r="L44" s="5">
        <f>IF(OR(D44="",OR(F44="Offer",F44="Rejected",F44="Ghosted")),"",IF(K44&gt;=Settings!$B$4,"No reply in "&amp;K44&amp;" days: mark Ghosted?",IF(J44&lt;=TODAY(),"Follow up now","")))</f>
        <v/>
      </c>
    </row>
    <row r="45">
      <c r="D45" s="3" t="n"/>
      <c r="I45" s="3" t="n"/>
      <c r="J45" s="4">
        <f>IF(D45="","",IF(OR(F45="Offer",F45="Rejected",F45="Ghosted"),"",WORKDAY(MAX(D45,I45),Settings!$B$3)))</f>
        <v/>
      </c>
      <c r="K45" s="5">
        <f>IF(OR(D45="",OR(F45="Offer",F45="Rejected",F45="Ghosted")),"",TODAY()-MAX(D45,I45))</f>
        <v/>
      </c>
      <c r="L45" s="5">
        <f>IF(OR(D45="",OR(F45="Offer",F45="Rejected",F45="Ghosted")),"",IF(K45&gt;=Settings!$B$4,"No reply in "&amp;K45&amp;" days: mark Ghosted?",IF(J45&lt;=TODAY(),"Follow up now","")))</f>
        <v/>
      </c>
    </row>
    <row r="46">
      <c r="D46" s="3" t="n"/>
      <c r="I46" s="3" t="n"/>
      <c r="J46" s="4">
        <f>IF(D46="","",IF(OR(F46="Offer",F46="Rejected",F46="Ghosted"),"",WORKDAY(MAX(D46,I46),Settings!$B$3)))</f>
        <v/>
      </c>
      <c r="K46" s="5">
        <f>IF(OR(D46="",OR(F46="Offer",F46="Rejected",F46="Ghosted")),"",TODAY()-MAX(D46,I46))</f>
        <v/>
      </c>
      <c r="L46" s="5">
        <f>IF(OR(D46="",OR(F46="Offer",F46="Rejected",F46="Ghosted")),"",IF(K46&gt;=Settings!$B$4,"No reply in "&amp;K46&amp;" days: mark Ghosted?",IF(J46&lt;=TODAY(),"Follow up now","")))</f>
        <v/>
      </c>
    </row>
    <row r="47">
      <c r="D47" s="3" t="n"/>
      <c r="I47" s="3" t="n"/>
      <c r="J47" s="4">
        <f>IF(D47="","",IF(OR(F47="Offer",F47="Rejected",F47="Ghosted"),"",WORKDAY(MAX(D47,I47),Settings!$B$3)))</f>
        <v/>
      </c>
      <c r="K47" s="5">
        <f>IF(OR(D47="",OR(F47="Offer",F47="Rejected",F47="Ghosted")),"",TODAY()-MAX(D47,I47))</f>
        <v/>
      </c>
      <c r="L47" s="5">
        <f>IF(OR(D47="",OR(F47="Offer",F47="Rejected",F47="Ghosted")),"",IF(K47&gt;=Settings!$B$4,"No reply in "&amp;K47&amp;" days: mark Ghosted?",IF(J47&lt;=TODAY(),"Follow up now","")))</f>
        <v/>
      </c>
    </row>
    <row r="48">
      <c r="D48" s="3" t="n"/>
      <c r="I48" s="3" t="n"/>
      <c r="J48" s="4">
        <f>IF(D48="","",IF(OR(F48="Offer",F48="Rejected",F48="Ghosted"),"",WORKDAY(MAX(D48,I48),Settings!$B$3)))</f>
        <v/>
      </c>
      <c r="K48" s="5">
        <f>IF(OR(D48="",OR(F48="Offer",F48="Rejected",F48="Ghosted")),"",TODAY()-MAX(D48,I48))</f>
        <v/>
      </c>
      <c r="L48" s="5">
        <f>IF(OR(D48="",OR(F48="Offer",F48="Rejected",F48="Ghosted")),"",IF(K48&gt;=Settings!$B$4,"No reply in "&amp;K48&amp;" days: mark Ghosted?",IF(J48&lt;=TODAY(),"Follow up now","")))</f>
        <v/>
      </c>
    </row>
    <row r="49">
      <c r="D49" s="3" t="n"/>
      <c r="I49" s="3" t="n"/>
      <c r="J49" s="4">
        <f>IF(D49="","",IF(OR(F49="Offer",F49="Rejected",F49="Ghosted"),"",WORKDAY(MAX(D49,I49),Settings!$B$3)))</f>
        <v/>
      </c>
      <c r="K49" s="5">
        <f>IF(OR(D49="",OR(F49="Offer",F49="Rejected",F49="Ghosted")),"",TODAY()-MAX(D49,I49))</f>
        <v/>
      </c>
      <c r="L49" s="5">
        <f>IF(OR(D49="",OR(F49="Offer",F49="Rejected",F49="Ghosted")),"",IF(K49&gt;=Settings!$B$4,"No reply in "&amp;K49&amp;" days: mark Ghosted?",IF(J49&lt;=TODAY(),"Follow up now","")))</f>
        <v/>
      </c>
    </row>
    <row r="50">
      <c r="D50" s="3" t="n"/>
      <c r="I50" s="3" t="n"/>
      <c r="J50" s="4">
        <f>IF(D50="","",IF(OR(F50="Offer",F50="Rejected",F50="Ghosted"),"",WORKDAY(MAX(D50,I50),Settings!$B$3)))</f>
        <v/>
      </c>
      <c r="K50" s="5">
        <f>IF(OR(D50="",OR(F50="Offer",F50="Rejected",F50="Ghosted")),"",TODAY()-MAX(D50,I50))</f>
        <v/>
      </c>
      <c r="L50" s="5">
        <f>IF(OR(D50="",OR(F50="Offer",F50="Rejected",F50="Ghosted")),"",IF(K50&gt;=Settings!$B$4,"No reply in "&amp;K50&amp;" days: mark Ghosted?",IF(J50&lt;=TODAY(),"Follow up now","")))</f>
        <v/>
      </c>
    </row>
    <row r="51">
      <c r="D51" s="3" t="n"/>
      <c r="I51" s="3" t="n"/>
      <c r="J51" s="4">
        <f>IF(D51="","",IF(OR(F51="Offer",F51="Rejected",F51="Ghosted"),"",WORKDAY(MAX(D51,I51),Settings!$B$3)))</f>
        <v/>
      </c>
      <c r="K51" s="5">
        <f>IF(OR(D51="",OR(F51="Offer",F51="Rejected",F51="Ghosted")),"",TODAY()-MAX(D51,I51))</f>
        <v/>
      </c>
      <c r="L51" s="5">
        <f>IF(OR(D51="",OR(F51="Offer",F51="Rejected",F51="Ghosted")),"",IF(K51&gt;=Settings!$B$4,"No reply in "&amp;K51&amp;" days: mark Ghosted?",IF(J51&lt;=TODAY(),"Follow up now","")))</f>
        <v/>
      </c>
    </row>
    <row r="52">
      <c r="D52" s="3" t="n"/>
      <c r="I52" s="3" t="n"/>
      <c r="J52" s="4">
        <f>IF(D52="","",IF(OR(F52="Offer",F52="Rejected",F52="Ghosted"),"",WORKDAY(MAX(D52,I52),Settings!$B$3)))</f>
        <v/>
      </c>
      <c r="K52" s="5">
        <f>IF(OR(D52="",OR(F52="Offer",F52="Rejected",F52="Ghosted")),"",TODAY()-MAX(D52,I52))</f>
        <v/>
      </c>
      <c r="L52" s="5">
        <f>IF(OR(D52="",OR(F52="Offer",F52="Rejected",F52="Ghosted")),"",IF(K52&gt;=Settings!$B$4,"No reply in "&amp;K52&amp;" days: mark Ghosted?",IF(J52&lt;=TODAY(),"Follow up now","")))</f>
        <v/>
      </c>
    </row>
    <row r="53">
      <c r="D53" s="3" t="n"/>
      <c r="I53" s="3" t="n"/>
      <c r="J53" s="4">
        <f>IF(D53="","",IF(OR(F53="Offer",F53="Rejected",F53="Ghosted"),"",WORKDAY(MAX(D53,I53),Settings!$B$3)))</f>
        <v/>
      </c>
      <c r="K53" s="5">
        <f>IF(OR(D53="",OR(F53="Offer",F53="Rejected",F53="Ghosted")),"",TODAY()-MAX(D53,I53))</f>
        <v/>
      </c>
      <c r="L53" s="5">
        <f>IF(OR(D53="",OR(F53="Offer",F53="Rejected",F53="Ghosted")),"",IF(K53&gt;=Settings!$B$4,"No reply in "&amp;K53&amp;" days: mark Ghosted?",IF(J53&lt;=TODAY(),"Follow up now","")))</f>
        <v/>
      </c>
    </row>
    <row r="54">
      <c r="D54" s="3" t="n"/>
      <c r="I54" s="3" t="n"/>
      <c r="J54" s="4">
        <f>IF(D54="","",IF(OR(F54="Offer",F54="Rejected",F54="Ghosted"),"",WORKDAY(MAX(D54,I54),Settings!$B$3)))</f>
        <v/>
      </c>
      <c r="K54" s="5">
        <f>IF(OR(D54="",OR(F54="Offer",F54="Rejected",F54="Ghosted")),"",TODAY()-MAX(D54,I54))</f>
        <v/>
      </c>
      <c r="L54" s="5">
        <f>IF(OR(D54="",OR(F54="Offer",F54="Rejected",F54="Ghosted")),"",IF(K54&gt;=Settings!$B$4,"No reply in "&amp;K54&amp;" days: mark Ghosted?",IF(J54&lt;=TODAY(),"Follow up now","")))</f>
        <v/>
      </c>
    </row>
    <row r="55">
      <c r="D55" s="3" t="n"/>
      <c r="I55" s="3" t="n"/>
      <c r="J55" s="4">
        <f>IF(D55="","",IF(OR(F55="Offer",F55="Rejected",F55="Ghosted"),"",WORKDAY(MAX(D55,I55),Settings!$B$3)))</f>
        <v/>
      </c>
      <c r="K55" s="5">
        <f>IF(OR(D55="",OR(F55="Offer",F55="Rejected",F55="Ghosted")),"",TODAY()-MAX(D55,I55))</f>
        <v/>
      </c>
      <c r="L55" s="5">
        <f>IF(OR(D55="",OR(F55="Offer",F55="Rejected",F55="Ghosted")),"",IF(K55&gt;=Settings!$B$4,"No reply in "&amp;K55&amp;" days: mark Ghosted?",IF(J55&lt;=TODAY(),"Follow up now","")))</f>
        <v/>
      </c>
    </row>
    <row r="56">
      <c r="D56" s="3" t="n"/>
      <c r="I56" s="3" t="n"/>
      <c r="J56" s="4">
        <f>IF(D56="","",IF(OR(F56="Offer",F56="Rejected",F56="Ghosted"),"",WORKDAY(MAX(D56,I56),Settings!$B$3)))</f>
        <v/>
      </c>
      <c r="K56" s="5">
        <f>IF(OR(D56="",OR(F56="Offer",F56="Rejected",F56="Ghosted")),"",TODAY()-MAX(D56,I56))</f>
        <v/>
      </c>
      <c r="L56" s="5">
        <f>IF(OR(D56="",OR(F56="Offer",F56="Rejected",F56="Ghosted")),"",IF(K56&gt;=Settings!$B$4,"No reply in "&amp;K56&amp;" days: mark Ghosted?",IF(J56&lt;=TODAY(),"Follow up now","")))</f>
        <v/>
      </c>
    </row>
    <row r="57">
      <c r="D57" s="3" t="n"/>
      <c r="I57" s="3" t="n"/>
      <c r="J57" s="4">
        <f>IF(D57="","",IF(OR(F57="Offer",F57="Rejected",F57="Ghosted"),"",WORKDAY(MAX(D57,I57),Settings!$B$3)))</f>
        <v/>
      </c>
      <c r="K57" s="5">
        <f>IF(OR(D57="",OR(F57="Offer",F57="Rejected",F57="Ghosted")),"",TODAY()-MAX(D57,I57))</f>
        <v/>
      </c>
      <c r="L57" s="5">
        <f>IF(OR(D57="",OR(F57="Offer",F57="Rejected",F57="Ghosted")),"",IF(K57&gt;=Settings!$B$4,"No reply in "&amp;K57&amp;" days: mark Ghosted?",IF(J57&lt;=TODAY(),"Follow up now","")))</f>
        <v/>
      </c>
    </row>
    <row r="58">
      <c r="D58" s="3" t="n"/>
      <c r="I58" s="3" t="n"/>
      <c r="J58" s="4">
        <f>IF(D58="","",IF(OR(F58="Offer",F58="Rejected",F58="Ghosted"),"",WORKDAY(MAX(D58,I58),Settings!$B$3)))</f>
        <v/>
      </c>
      <c r="K58" s="5">
        <f>IF(OR(D58="",OR(F58="Offer",F58="Rejected",F58="Ghosted")),"",TODAY()-MAX(D58,I58))</f>
        <v/>
      </c>
      <c r="L58" s="5">
        <f>IF(OR(D58="",OR(F58="Offer",F58="Rejected",F58="Ghosted")),"",IF(K58&gt;=Settings!$B$4,"No reply in "&amp;K58&amp;" days: mark Ghosted?",IF(J58&lt;=TODAY(),"Follow up now","")))</f>
        <v/>
      </c>
    </row>
    <row r="59">
      <c r="D59" s="3" t="n"/>
      <c r="I59" s="3" t="n"/>
      <c r="J59" s="4">
        <f>IF(D59="","",IF(OR(F59="Offer",F59="Rejected",F59="Ghosted"),"",WORKDAY(MAX(D59,I59),Settings!$B$3)))</f>
        <v/>
      </c>
      <c r="K59" s="5">
        <f>IF(OR(D59="",OR(F59="Offer",F59="Rejected",F59="Ghosted")),"",TODAY()-MAX(D59,I59))</f>
        <v/>
      </c>
      <c r="L59" s="5">
        <f>IF(OR(D59="",OR(F59="Offer",F59="Rejected",F59="Ghosted")),"",IF(K59&gt;=Settings!$B$4,"No reply in "&amp;K59&amp;" days: mark Ghosted?",IF(J59&lt;=TODAY(),"Follow up now","")))</f>
        <v/>
      </c>
    </row>
    <row r="60">
      <c r="D60" s="3" t="n"/>
      <c r="I60" s="3" t="n"/>
      <c r="J60" s="4">
        <f>IF(D60="","",IF(OR(F60="Offer",F60="Rejected",F60="Ghosted"),"",WORKDAY(MAX(D60,I60),Settings!$B$3)))</f>
        <v/>
      </c>
      <c r="K60" s="5">
        <f>IF(OR(D60="",OR(F60="Offer",F60="Rejected",F60="Ghosted")),"",TODAY()-MAX(D60,I60))</f>
        <v/>
      </c>
      <c r="L60" s="5">
        <f>IF(OR(D60="",OR(F60="Offer",F60="Rejected",F60="Ghosted")),"",IF(K60&gt;=Settings!$B$4,"No reply in "&amp;K60&amp;" days: mark Ghosted?",IF(J60&lt;=TODAY(),"Follow up now","")))</f>
        <v/>
      </c>
    </row>
    <row r="61">
      <c r="D61" s="3" t="n"/>
      <c r="I61" s="3" t="n"/>
      <c r="J61" s="4">
        <f>IF(D61="","",IF(OR(F61="Offer",F61="Rejected",F61="Ghosted"),"",WORKDAY(MAX(D61,I61),Settings!$B$3)))</f>
        <v/>
      </c>
      <c r="K61" s="5">
        <f>IF(OR(D61="",OR(F61="Offer",F61="Rejected",F61="Ghosted")),"",TODAY()-MAX(D61,I61))</f>
        <v/>
      </c>
      <c r="L61" s="5">
        <f>IF(OR(D61="",OR(F61="Offer",F61="Rejected",F61="Ghosted")),"",IF(K61&gt;=Settings!$B$4,"No reply in "&amp;K61&amp;" days: mark Ghosted?",IF(J61&lt;=TODAY(),"Follow up now","")))</f>
        <v/>
      </c>
    </row>
    <row r="62">
      <c r="D62" s="3" t="n"/>
      <c r="I62" s="3" t="n"/>
      <c r="J62" s="4">
        <f>IF(D62="","",IF(OR(F62="Offer",F62="Rejected",F62="Ghosted"),"",WORKDAY(MAX(D62,I62),Settings!$B$3)))</f>
        <v/>
      </c>
      <c r="K62" s="5">
        <f>IF(OR(D62="",OR(F62="Offer",F62="Rejected",F62="Ghosted")),"",TODAY()-MAX(D62,I62))</f>
        <v/>
      </c>
      <c r="L62" s="5">
        <f>IF(OR(D62="",OR(F62="Offer",F62="Rejected",F62="Ghosted")),"",IF(K62&gt;=Settings!$B$4,"No reply in "&amp;K62&amp;" days: mark Ghosted?",IF(J62&lt;=TODAY(),"Follow up now","")))</f>
        <v/>
      </c>
    </row>
    <row r="63">
      <c r="D63" s="3" t="n"/>
      <c r="I63" s="3" t="n"/>
      <c r="J63" s="4">
        <f>IF(D63="","",IF(OR(F63="Offer",F63="Rejected",F63="Ghosted"),"",WORKDAY(MAX(D63,I63),Settings!$B$3)))</f>
        <v/>
      </c>
      <c r="K63" s="5">
        <f>IF(OR(D63="",OR(F63="Offer",F63="Rejected",F63="Ghosted")),"",TODAY()-MAX(D63,I63))</f>
        <v/>
      </c>
      <c r="L63" s="5">
        <f>IF(OR(D63="",OR(F63="Offer",F63="Rejected",F63="Ghosted")),"",IF(K63&gt;=Settings!$B$4,"No reply in "&amp;K63&amp;" days: mark Ghosted?",IF(J63&lt;=TODAY(),"Follow up now","")))</f>
        <v/>
      </c>
    </row>
    <row r="64">
      <c r="D64" s="3" t="n"/>
      <c r="I64" s="3" t="n"/>
      <c r="J64" s="4">
        <f>IF(D64="","",IF(OR(F64="Offer",F64="Rejected",F64="Ghosted"),"",WORKDAY(MAX(D64,I64),Settings!$B$3)))</f>
        <v/>
      </c>
      <c r="K64" s="5">
        <f>IF(OR(D64="",OR(F64="Offer",F64="Rejected",F64="Ghosted")),"",TODAY()-MAX(D64,I64))</f>
        <v/>
      </c>
      <c r="L64" s="5">
        <f>IF(OR(D64="",OR(F64="Offer",F64="Rejected",F64="Ghosted")),"",IF(K64&gt;=Settings!$B$4,"No reply in "&amp;K64&amp;" days: mark Ghosted?",IF(J64&lt;=TODAY(),"Follow up now","")))</f>
        <v/>
      </c>
    </row>
    <row r="65">
      <c r="D65" s="3" t="n"/>
      <c r="I65" s="3" t="n"/>
      <c r="J65" s="4">
        <f>IF(D65="","",IF(OR(F65="Offer",F65="Rejected",F65="Ghosted"),"",WORKDAY(MAX(D65,I65),Settings!$B$3)))</f>
        <v/>
      </c>
      <c r="K65" s="5">
        <f>IF(OR(D65="",OR(F65="Offer",F65="Rejected",F65="Ghosted")),"",TODAY()-MAX(D65,I65))</f>
        <v/>
      </c>
      <c r="L65" s="5">
        <f>IF(OR(D65="",OR(F65="Offer",F65="Rejected",F65="Ghosted")),"",IF(K65&gt;=Settings!$B$4,"No reply in "&amp;K65&amp;" days: mark Ghosted?",IF(J65&lt;=TODAY(),"Follow up now","")))</f>
        <v/>
      </c>
    </row>
    <row r="66">
      <c r="D66" s="3" t="n"/>
      <c r="I66" s="3" t="n"/>
      <c r="J66" s="4">
        <f>IF(D66="","",IF(OR(F66="Offer",F66="Rejected",F66="Ghosted"),"",WORKDAY(MAX(D66,I66),Settings!$B$3)))</f>
        <v/>
      </c>
      <c r="K66" s="5">
        <f>IF(OR(D66="",OR(F66="Offer",F66="Rejected",F66="Ghosted")),"",TODAY()-MAX(D66,I66))</f>
        <v/>
      </c>
      <c r="L66" s="5">
        <f>IF(OR(D66="",OR(F66="Offer",F66="Rejected",F66="Ghosted")),"",IF(K66&gt;=Settings!$B$4,"No reply in "&amp;K66&amp;" days: mark Ghosted?",IF(J66&lt;=TODAY(),"Follow up now","")))</f>
        <v/>
      </c>
    </row>
    <row r="67">
      <c r="D67" s="3" t="n"/>
      <c r="I67" s="3" t="n"/>
      <c r="J67" s="4">
        <f>IF(D67="","",IF(OR(F67="Offer",F67="Rejected",F67="Ghosted"),"",WORKDAY(MAX(D67,I67),Settings!$B$3)))</f>
        <v/>
      </c>
      <c r="K67" s="5">
        <f>IF(OR(D67="",OR(F67="Offer",F67="Rejected",F67="Ghosted")),"",TODAY()-MAX(D67,I67))</f>
        <v/>
      </c>
      <c r="L67" s="5">
        <f>IF(OR(D67="",OR(F67="Offer",F67="Rejected",F67="Ghosted")),"",IF(K67&gt;=Settings!$B$4,"No reply in "&amp;K67&amp;" days: mark Ghosted?",IF(J67&lt;=TODAY(),"Follow up now","")))</f>
        <v/>
      </c>
    </row>
    <row r="68">
      <c r="D68" s="3" t="n"/>
      <c r="I68" s="3" t="n"/>
      <c r="J68" s="4">
        <f>IF(D68="","",IF(OR(F68="Offer",F68="Rejected",F68="Ghosted"),"",WORKDAY(MAX(D68,I68),Settings!$B$3)))</f>
        <v/>
      </c>
      <c r="K68" s="5">
        <f>IF(OR(D68="",OR(F68="Offer",F68="Rejected",F68="Ghosted")),"",TODAY()-MAX(D68,I68))</f>
        <v/>
      </c>
      <c r="L68" s="5">
        <f>IF(OR(D68="",OR(F68="Offer",F68="Rejected",F68="Ghosted")),"",IF(K68&gt;=Settings!$B$4,"No reply in "&amp;K68&amp;" days: mark Ghosted?",IF(J68&lt;=TODAY(),"Follow up now","")))</f>
        <v/>
      </c>
    </row>
    <row r="69">
      <c r="D69" s="3" t="n"/>
      <c r="I69" s="3" t="n"/>
      <c r="J69" s="4">
        <f>IF(D69="","",IF(OR(F69="Offer",F69="Rejected",F69="Ghosted"),"",WORKDAY(MAX(D69,I69),Settings!$B$3)))</f>
        <v/>
      </c>
      <c r="K69" s="5">
        <f>IF(OR(D69="",OR(F69="Offer",F69="Rejected",F69="Ghosted")),"",TODAY()-MAX(D69,I69))</f>
        <v/>
      </c>
      <c r="L69" s="5">
        <f>IF(OR(D69="",OR(F69="Offer",F69="Rejected",F69="Ghosted")),"",IF(K69&gt;=Settings!$B$4,"No reply in "&amp;K69&amp;" days: mark Ghosted?",IF(J69&lt;=TODAY(),"Follow up now","")))</f>
        <v/>
      </c>
    </row>
    <row r="70">
      <c r="D70" s="3" t="n"/>
      <c r="I70" s="3" t="n"/>
      <c r="J70" s="4">
        <f>IF(D70="","",IF(OR(F70="Offer",F70="Rejected",F70="Ghosted"),"",WORKDAY(MAX(D70,I70),Settings!$B$3)))</f>
        <v/>
      </c>
      <c r="K70" s="5">
        <f>IF(OR(D70="",OR(F70="Offer",F70="Rejected",F70="Ghosted")),"",TODAY()-MAX(D70,I70))</f>
        <v/>
      </c>
      <c r="L70" s="5">
        <f>IF(OR(D70="",OR(F70="Offer",F70="Rejected",F70="Ghosted")),"",IF(K70&gt;=Settings!$B$4,"No reply in "&amp;K70&amp;" days: mark Ghosted?",IF(J70&lt;=TODAY(),"Follow up now","")))</f>
        <v/>
      </c>
    </row>
    <row r="71">
      <c r="D71" s="3" t="n"/>
      <c r="I71" s="3" t="n"/>
      <c r="J71" s="4">
        <f>IF(D71="","",IF(OR(F71="Offer",F71="Rejected",F71="Ghosted"),"",WORKDAY(MAX(D71,I71),Settings!$B$3)))</f>
        <v/>
      </c>
      <c r="K71" s="5">
        <f>IF(OR(D71="",OR(F71="Offer",F71="Rejected",F71="Ghosted")),"",TODAY()-MAX(D71,I71))</f>
        <v/>
      </c>
      <c r="L71" s="5">
        <f>IF(OR(D71="",OR(F71="Offer",F71="Rejected",F71="Ghosted")),"",IF(K71&gt;=Settings!$B$4,"No reply in "&amp;K71&amp;" days: mark Ghosted?",IF(J71&lt;=TODAY(),"Follow up now","")))</f>
        <v/>
      </c>
    </row>
    <row r="72">
      <c r="D72" s="3" t="n"/>
      <c r="I72" s="3" t="n"/>
      <c r="J72" s="4">
        <f>IF(D72="","",IF(OR(F72="Offer",F72="Rejected",F72="Ghosted"),"",WORKDAY(MAX(D72,I72),Settings!$B$3)))</f>
        <v/>
      </c>
      <c r="K72" s="5">
        <f>IF(OR(D72="",OR(F72="Offer",F72="Rejected",F72="Ghosted")),"",TODAY()-MAX(D72,I72))</f>
        <v/>
      </c>
      <c r="L72" s="5">
        <f>IF(OR(D72="",OR(F72="Offer",F72="Rejected",F72="Ghosted")),"",IF(K72&gt;=Settings!$B$4,"No reply in "&amp;K72&amp;" days: mark Ghosted?",IF(J72&lt;=TODAY(),"Follow up now","")))</f>
        <v/>
      </c>
    </row>
    <row r="73">
      <c r="D73" s="3" t="n"/>
      <c r="I73" s="3" t="n"/>
      <c r="J73" s="4">
        <f>IF(D73="","",IF(OR(F73="Offer",F73="Rejected",F73="Ghosted"),"",WORKDAY(MAX(D73,I73),Settings!$B$3)))</f>
        <v/>
      </c>
      <c r="K73" s="5">
        <f>IF(OR(D73="",OR(F73="Offer",F73="Rejected",F73="Ghosted")),"",TODAY()-MAX(D73,I73))</f>
        <v/>
      </c>
      <c r="L73" s="5">
        <f>IF(OR(D73="",OR(F73="Offer",F73="Rejected",F73="Ghosted")),"",IF(K73&gt;=Settings!$B$4,"No reply in "&amp;K73&amp;" days: mark Ghosted?",IF(J73&lt;=TODAY(),"Follow up now","")))</f>
        <v/>
      </c>
    </row>
    <row r="74">
      <c r="D74" s="3" t="n"/>
      <c r="I74" s="3" t="n"/>
      <c r="J74" s="4">
        <f>IF(D74="","",IF(OR(F74="Offer",F74="Rejected",F74="Ghosted"),"",WORKDAY(MAX(D74,I74),Settings!$B$3)))</f>
        <v/>
      </c>
      <c r="K74" s="5">
        <f>IF(OR(D74="",OR(F74="Offer",F74="Rejected",F74="Ghosted")),"",TODAY()-MAX(D74,I74))</f>
        <v/>
      </c>
      <c r="L74" s="5">
        <f>IF(OR(D74="",OR(F74="Offer",F74="Rejected",F74="Ghosted")),"",IF(K74&gt;=Settings!$B$4,"No reply in "&amp;K74&amp;" days: mark Ghosted?",IF(J74&lt;=TODAY(),"Follow up now","")))</f>
        <v/>
      </c>
    </row>
    <row r="75">
      <c r="D75" s="3" t="n"/>
      <c r="I75" s="3" t="n"/>
      <c r="J75" s="4">
        <f>IF(D75="","",IF(OR(F75="Offer",F75="Rejected",F75="Ghosted"),"",WORKDAY(MAX(D75,I75),Settings!$B$3)))</f>
        <v/>
      </c>
      <c r="K75" s="5">
        <f>IF(OR(D75="",OR(F75="Offer",F75="Rejected",F75="Ghosted")),"",TODAY()-MAX(D75,I75))</f>
        <v/>
      </c>
      <c r="L75" s="5">
        <f>IF(OR(D75="",OR(F75="Offer",F75="Rejected",F75="Ghosted")),"",IF(K75&gt;=Settings!$B$4,"No reply in "&amp;K75&amp;" days: mark Ghosted?",IF(J75&lt;=TODAY(),"Follow up now","")))</f>
        <v/>
      </c>
    </row>
    <row r="76">
      <c r="D76" s="3" t="n"/>
      <c r="I76" s="3" t="n"/>
      <c r="J76" s="4">
        <f>IF(D76="","",IF(OR(F76="Offer",F76="Rejected",F76="Ghosted"),"",WORKDAY(MAX(D76,I76),Settings!$B$3)))</f>
        <v/>
      </c>
      <c r="K76" s="5">
        <f>IF(OR(D76="",OR(F76="Offer",F76="Rejected",F76="Ghosted")),"",TODAY()-MAX(D76,I76))</f>
        <v/>
      </c>
      <c r="L76" s="5">
        <f>IF(OR(D76="",OR(F76="Offer",F76="Rejected",F76="Ghosted")),"",IF(K76&gt;=Settings!$B$4,"No reply in "&amp;K76&amp;" days: mark Ghosted?",IF(J76&lt;=TODAY(),"Follow up now","")))</f>
        <v/>
      </c>
    </row>
    <row r="77">
      <c r="D77" s="3" t="n"/>
      <c r="I77" s="3" t="n"/>
      <c r="J77" s="4">
        <f>IF(D77="","",IF(OR(F77="Offer",F77="Rejected",F77="Ghosted"),"",WORKDAY(MAX(D77,I77),Settings!$B$3)))</f>
        <v/>
      </c>
      <c r="K77" s="5">
        <f>IF(OR(D77="",OR(F77="Offer",F77="Rejected",F77="Ghosted")),"",TODAY()-MAX(D77,I77))</f>
        <v/>
      </c>
      <c r="L77" s="5">
        <f>IF(OR(D77="",OR(F77="Offer",F77="Rejected",F77="Ghosted")),"",IF(K77&gt;=Settings!$B$4,"No reply in "&amp;K77&amp;" days: mark Ghosted?",IF(J77&lt;=TODAY(),"Follow up now","")))</f>
        <v/>
      </c>
    </row>
    <row r="78">
      <c r="D78" s="3" t="n"/>
      <c r="I78" s="3" t="n"/>
      <c r="J78" s="4">
        <f>IF(D78="","",IF(OR(F78="Offer",F78="Rejected",F78="Ghosted"),"",WORKDAY(MAX(D78,I78),Settings!$B$3)))</f>
        <v/>
      </c>
      <c r="K78" s="5">
        <f>IF(OR(D78="",OR(F78="Offer",F78="Rejected",F78="Ghosted")),"",TODAY()-MAX(D78,I78))</f>
        <v/>
      </c>
      <c r="L78" s="5">
        <f>IF(OR(D78="",OR(F78="Offer",F78="Rejected",F78="Ghosted")),"",IF(K78&gt;=Settings!$B$4,"No reply in "&amp;K78&amp;" days: mark Ghosted?",IF(J78&lt;=TODAY(),"Follow up now","")))</f>
        <v/>
      </c>
    </row>
    <row r="79">
      <c r="D79" s="3" t="n"/>
      <c r="I79" s="3" t="n"/>
      <c r="J79" s="4">
        <f>IF(D79="","",IF(OR(F79="Offer",F79="Rejected",F79="Ghosted"),"",WORKDAY(MAX(D79,I79),Settings!$B$3)))</f>
        <v/>
      </c>
      <c r="K79" s="5">
        <f>IF(OR(D79="",OR(F79="Offer",F79="Rejected",F79="Ghosted")),"",TODAY()-MAX(D79,I79))</f>
        <v/>
      </c>
      <c r="L79" s="5">
        <f>IF(OR(D79="",OR(F79="Offer",F79="Rejected",F79="Ghosted")),"",IF(K79&gt;=Settings!$B$4,"No reply in "&amp;K79&amp;" days: mark Ghosted?",IF(J79&lt;=TODAY(),"Follow up now","")))</f>
        <v/>
      </c>
    </row>
    <row r="80">
      <c r="D80" s="3" t="n"/>
      <c r="I80" s="3" t="n"/>
      <c r="J80" s="4">
        <f>IF(D80="","",IF(OR(F80="Offer",F80="Rejected",F80="Ghosted"),"",WORKDAY(MAX(D80,I80),Settings!$B$3)))</f>
        <v/>
      </c>
      <c r="K80" s="5">
        <f>IF(OR(D80="",OR(F80="Offer",F80="Rejected",F80="Ghosted")),"",TODAY()-MAX(D80,I80))</f>
        <v/>
      </c>
      <c r="L80" s="5">
        <f>IF(OR(D80="",OR(F80="Offer",F80="Rejected",F80="Ghosted")),"",IF(K80&gt;=Settings!$B$4,"No reply in "&amp;K80&amp;" days: mark Ghosted?",IF(J80&lt;=TODAY(),"Follow up now","")))</f>
        <v/>
      </c>
    </row>
    <row r="81">
      <c r="D81" s="3" t="n"/>
      <c r="I81" s="3" t="n"/>
      <c r="J81" s="4">
        <f>IF(D81="","",IF(OR(F81="Offer",F81="Rejected",F81="Ghosted"),"",WORKDAY(MAX(D81,I81),Settings!$B$3)))</f>
        <v/>
      </c>
      <c r="K81" s="5">
        <f>IF(OR(D81="",OR(F81="Offer",F81="Rejected",F81="Ghosted")),"",TODAY()-MAX(D81,I81))</f>
        <v/>
      </c>
      <c r="L81" s="5">
        <f>IF(OR(D81="",OR(F81="Offer",F81="Rejected",F81="Ghosted")),"",IF(K81&gt;=Settings!$B$4,"No reply in "&amp;K81&amp;" days: mark Ghosted?",IF(J81&lt;=TODAY(),"Follow up now","")))</f>
        <v/>
      </c>
    </row>
    <row r="82">
      <c r="D82" s="3" t="n"/>
      <c r="I82" s="3" t="n"/>
      <c r="J82" s="4">
        <f>IF(D82="","",IF(OR(F82="Offer",F82="Rejected",F82="Ghosted"),"",WORKDAY(MAX(D82,I82),Settings!$B$3)))</f>
        <v/>
      </c>
      <c r="K82" s="5">
        <f>IF(OR(D82="",OR(F82="Offer",F82="Rejected",F82="Ghosted")),"",TODAY()-MAX(D82,I82))</f>
        <v/>
      </c>
      <c r="L82" s="5">
        <f>IF(OR(D82="",OR(F82="Offer",F82="Rejected",F82="Ghosted")),"",IF(K82&gt;=Settings!$B$4,"No reply in "&amp;K82&amp;" days: mark Ghosted?",IF(J82&lt;=TODAY(),"Follow up now","")))</f>
        <v/>
      </c>
    </row>
    <row r="83">
      <c r="D83" s="3" t="n"/>
      <c r="I83" s="3" t="n"/>
      <c r="J83" s="4">
        <f>IF(D83="","",IF(OR(F83="Offer",F83="Rejected",F83="Ghosted"),"",WORKDAY(MAX(D83,I83),Settings!$B$3)))</f>
        <v/>
      </c>
      <c r="K83" s="5">
        <f>IF(OR(D83="",OR(F83="Offer",F83="Rejected",F83="Ghosted")),"",TODAY()-MAX(D83,I83))</f>
        <v/>
      </c>
      <c r="L83" s="5">
        <f>IF(OR(D83="",OR(F83="Offer",F83="Rejected",F83="Ghosted")),"",IF(K83&gt;=Settings!$B$4,"No reply in "&amp;K83&amp;" days: mark Ghosted?",IF(J83&lt;=TODAY(),"Follow up now","")))</f>
        <v/>
      </c>
    </row>
    <row r="84">
      <c r="D84" s="3" t="n"/>
      <c r="I84" s="3" t="n"/>
      <c r="J84" s="4">
        <f>IF(D84="","",IF(OR(F84="Offer",F84="Rejected",F84="Ghosted"),"",WORKDAY(MAX(D84,I84),Settings!$B$3)))</f>
        <v/>
      </c>
      <c r="K84" s="5">
        <f>IF(OR(D84="",OR(F84="Offer",F84="Rejected",F84="Ghosted")),"",TODAY()-MAX(D84,I84))</f>
        <v/>
      </c>
      <c r="L84" s="5">
        <f>IF(OR(D84="",OR(F84="Offer",F84="Rejected",F84="Ghosted")),"",IF(K84&gt;=Settings!$B$4,"No reply in "&amp;K84&amp;" days: mark Ghosted?",IF(J84&lt;=TODAY(),"Follow up now","")))</f>
        <v/>
      </c>
    </row>
    <row r="85">
      <c r="D85" s="3" t="n"/>
      <c r="I85" s="3" t="n"/>
      <c r="J85" s="4">
        <f>IF(D85="","",IF(OR(F85="Offer",F85="Rejected",F85="Ghosted"),"",WORKDAY(MAX(D85,I85),Settings!$B$3)))</f>
        <v/>
      </c>
      <c r="K85" s="5">
        <f>IF(OR(D85="",OR(F85="Offer",F85="Rejected",F85="Ghosted")),"",TODAY()-MAX(D85,I85))</f>
        <v/>
      </c>
      <c r="L85" s="5">
        <f>IF(OR(D85="",OR(F85="Offer",F85="Rejected",F85="Ghosted")),"",IF(K85&gt;=Settings!$B$4,"No reply in "&amp;K85&amp;" days: mark Ghosted?",IF(J85&lt;=TODAY(),"Follow up now","")))</f>
        <v/>
      </c>
    </row>
    <row r="86">
      <c r="D86" s="3" t="n"/>
      <c r="I86" s="3" t="n"/>
      <c r="J86" s="4">
        <f>IF(D86="","",IF(OR(F86="Offer",F86="Rejected",F86="Ghosted"),"",WORKDAY(MAX(D86,I86),Settings!$B$3)))</f>
        <v/>
      </c>
      <c r="K86" s="5">
        <f>IF(OR(D86="",OR(F86="Offer",F86="Rejected",F86="Ghosted")),"",TODAY()-MAX(D86,I86))</f>
        <v/>
      </c>
      <c r="L86" s="5">
        <f>IF(OR(D86="",OR(F86="Offer",F86="Rejected",F86="Ghosted")),"",IF(K86&gt;=Settings!$B$4,"No reply in "&amp;K86&amp;" days: mark Ghosted?",IF(J86&lt;=TODAY(),"Follow up now","")))</f>
        <v/>
      </c>
    </row>
    <row r="87">
      <c r="D87" s="3" t="n"/>
      <c r="I87" s="3" t="n"/>
      <c r="J87" s="4">
        <f>IF(D87="","",IF(OR(F87="Offer",F87="Rejected",F87="Ghosted"),"",WORKDAY(MAX(D87,I87),Settings!$B$3)))</f>
        <v/>
      </c>
      <c r="K87" s="5">
        <f>IF(OR(D87="",OR(F87="Offer",F87="Rejected",F87="Ghosted")),"",TODAY()-MAX(D87,I87))</f>
        <v/>
      </c>
      <c r="L87" s="5">
        <f>IF(OR(D87="",OR(F87="Offer",F87="Rejected",F87="Ghosted")),"",IF(K87&gt;=Settings!$B$4,"No reply in "&amp;K87&amp;" days: mark Ghosted?",IF(J87&lt;=TODAY(),"Follow up now","")))</f>
        <v/>
      </c>
    </row>
    <row r="88">
      <c r="D88" s="3" t="n"/>
      <c r="I88" s="3" t="n"/>
      <c r="J88" s="4">
        <f>IF(D88="","",IF(OR(F88="Offer",F88="Rejected",F88="Ghosted"),"",WORKDAY(MAX(D88,I88),Settings!$B$3)))</f>
        <v/>
      </c>
      <c r="K88" s="5">
        <f>IF(OR(D88="",OR(F88="Offer",F88="Rejected",F88="Ghosted")),"",TODAY()-MAX(D88,I88))</f>
        <v/>
      </c>
      <c r="L88" s="5">
        <f>IF(OR(D88="",OR(F88="Offer",F88="Rejected",F88="Ghosted")),"",IF(K88&gt;=Settings!$B$4,"No reply in "&amp;K88&amp;" days: mark Ghosted?",IF(J88&lt;=TODAY(),"Follow up now","")))</f>
        <v/>
      </c>
    </row>
    <row r="89">
      <c r="D89" s="3" t="n"/>
      <c r="I89" s="3" t="n"/>
      <c r="J89" s="4">
        <f>IF(D89="","",IF(OR(F89="Offer",F89="Rejected",F89="Ghosted"),"",WORKDAY(MAX(D89,I89),Settings!$B$3)))</f>
        <v/>
      </c>
      <c r="K89" s="5">
        <f>IF(OR(D89="",OR(F89="Offer",F89="Rejected",F89="Ghosted")),"",TODAY()-MAX(D89,I89))</f>
        <v/>
      </c>
      <c r="L89" s="5">
        <f>IF(OR(D89="",OR(F89="Offer",F89="Rejected",F89="Ghosted")),"",IF(K89&gt;=Settings!$B$4,"No reply in "&amp;K89&amp;" days: mark Ghosted?",IF(J89&lt;=TODAY(),"Follow up now","")))</f>
        <v/>
      </c>
    </row>
    <row r="90">
      <c r="D90" s="3" t="n"/>
      <c r="I90" s="3" t="n"/>
      <c r="J90" s="4">
        <f>IF(D90="","",IF(OR(F90="Offer",F90="Rejected",F90="Ghosted"),"",WORKDAY(MAX(D90,I90),Settings!$B$3)))</f>
        <v/>
      </c>
      <c r="K90" s="5">
        <f>IF(OR(D90="",OR(F90="Offer",F90="Rejected",F90="Ghosted")),"",TODAY()-MAX(D90,I90))</f>
        <v/>
      </c>
      <c r="L90" s="5">
        <f>IF(OR(D90="",OR(F90="Offer",F90="Rejected",F90="Ghosted")),"",IF(K90&gt;=Settings!$B$4,"No reply in "&amp;K90&amp;" days: mark Ghosted?",IF(J90&lt;=TODAY(),"Follow up now","")))</f>
        <v/>
      </c>
    </row>
    <row r="91">
      <c r="D91" s="3" t="n"/>
      <c r="I91" s="3" t="n"/>
      <c r="J91" s="4">
        <f>IF(D91="","",IF(OR(F91="Offer",F91="Rejected",F91="Ghosted"),"",WORKDAY(MAX(D91,I91),Settings!$B$3)))</f>
        <v/>
      </c>
      <c r="K91" s="5">
        <f>IF(OR(D91="",OR(F91="Offer",F91="Rejected",F91="Ghosted")),"",TODAY()-MAX(D91,I91))</f>
        <v/>
      </c>
      <c r="L91" s="5">
        <f>IF(OR(D91="",OR(F91="Offer",F91="Rejected",F91="Ghosted")),"",IF(K91&gt;=Settings!$B$4,"No reply in "&amp;K91&amp;" days: mark Ghosted?",IF(J91&lt;=TODAY(),"Follow up now","")))</f>
        <v/>
      </c>
    </row>
    <row r="92">
      <c r="D92" s="3" t="n"/>
      <c r="I92" s="3" t="n"/>
      <c r="J92" s="4">
        <f>IF(D92="","",IF(OR(F92="Offer",F92="Rejected",F92="Ghosted"),"",WORKDAY(MAX(D92,I92),Settings!$B$3)))</f>
        <v/>
      </c>
      <c r="K92" s="5">
        <f>IF(OR(D92="",OR(F92="Offer",F92="Rejected",F92="Ghosted")),"",TODAY()-MAX(D92,I92))</f>
        <v/>
      </c>
      <c r="L92" s="5">
        <f>IF(OR(D92="",OR(F92="Offer",F92="Rejected",F92="Ghosted")),"",IF(K92&gt;=Settings!$B$4,"No reply in "&amp;K92&amp;" days: mark Ghosted?",IF(J92&lt;=TODAY(),"Follow up now","")))</f>
        <v/>
      </c>
    </row>
    <row r="93">
      <c r="D93" s="3" t="n"/>
      <c r="I93" s="3" t="n"/>
      <c r="J93" s="4">
        <f>IF(D93="","",IF(OR(F93="Offer",F93="Rejected",F93="Ghosted"),"",WORKDAY(MAX(D93,I93),Settings!$B$3)))</f>
        <v/>
      </c>
      <c r="K93" s="5">
        <f>IF(OR(D93="",OR(F93="Offer",F93="Rejected",F93="Ghosted")),"",TODAY()-MAX(D93,I93))</f>
        <v/>
      </c>
      <c r="L93" s="5">
        <f>IF(OR(D93="",OR(F93="Offer",F93="Rejected",F93="Ghosted")),"",IF(K93&gt;=Settings!$B$4,"No reply in "&amp;K93&amp;" days: mark Ghosted?",IF(J93&lt;=TODAY(),"Follow up now","")))</f>
        <v/>
      </c>
    </row>
    <row r="94">
      <c r="D94" s="3" t="n"/>
      <c r="I94" s="3" t="n"/>
      <c r="J94" s="4">
        <f>IF(D94="","",IF(OR(F94="Offer",F94="Rejected",F94="Ghosted"),"",WORKDAY(MAX(D94,I94),Settings!$B$3)))</f>
        <v/>
      </c>
      <c r="K94" s="5">
        <f>IF(OR(D94="",OR(F94="Offer",F94="Rejected",F94="Ghosted")),"",TODAY()-MAX(D94,I94))</f>
        <v/>
      </c>
      <c r="L94" s="5">
        <f>IF(OR(D94="",OR(F94="Offer",F94="Rejected",F94="Ghosted")),"",IF(K94&gt;=Settings!$B$4,"No reply in "&amp;K94&amp;" days: mark Ghosted?",IF(J94&lt;=TODAY(),"Follow up now","")))</f>
        <v/>
      </c>
    </row>
    <row r="95">
      <c r="D95" s="3" t="n"/>
      <c r="I95" s="3" t="n"/>
      <c r="J95" s="4">
        <f>IF(D95="","",IF(OR(F95="Offer",F95="Rejected",F95="Ghosted"),"",WORKDAY(MAX(D95,I95),Settings!$B$3)))</f>
        <v/>
      </c>
      <c r="K95" s="5">
        <f>IF(OR(D95="",OR(F95="Offer",F95="Rejected",F95="Ghosted")),"",TODAY()-MAX(D95,I95))</f>
        <v/>
      </c>
      <c r="L95" s="5">
        <f>IF(OR(D95="",OR(F95="Offer",F95="Rejected",F95="Ghosted")),"",IF(K95&gt;=Settings!$B$4,"No reply in "&amp;K95&amp;" days: mark Ghosted?",IF(J95&lt;=TODAY(),"Follow up now","")))</f>
        <v/>
      </c>
    </row>
    <row r="96">
      <c r="D96" s="3" t="n"/>
      <c r="I96" s="3" t="n"/>
      <c r="J96" s="4">
        <f>IF(D96="","",IF(OR(F96="Offer",F96="Rejected",F96="Ghosted"),"",WORKDAY(MAX(D96,I96),Settings!$B$3)))</f>
        <v/>
      </c>
      <c r="K96" s="5">
        <f>IF(OR(D96="",OR(F96="Offer",F96="Rejected",F96="Ghosted")),"",TODAY()-MAX(D96,I96))</f>
        <v/>
      </c>
      <c r="L96" s="5">
        <f>IF(OR(D96="",OR(F96="Offer",F96="Rejected",F96="Ghosted")),"",IF(K96&gt;=Settings!$B$4,"No reply in "&amp;K96&amp;" days: mark Ghosted?",IF(J96&lt;=TODAY(),"Follow up now","")))</f>
        <v/>
      </c>
    </row>
    <row r="97">
      <c r="D97" s="3" t="n"/>
      <c r="I97" s="3" t="n"/>
      <c r="J97" s="4">
        <f>IF(D97="","",IF(OR(F97="Offer",F97="Rejected",F97="Ghosted"),"",WORKDAY(MAX(D97,I97),Settings!$B$3)))</f>
        <v/>
      </c>
      <c r="K97" s="5">
        <f>IF(OR(D97="",OR(F97="Offer",F97="Rejected",F97="Ghosted")),"",TODAY()-MAX(D97,I97))</f>
        <v/>
      </c>
      <c r="L97" s="5">
        <f>IF(OR(D97="",OR(F97="Offer",F97="Rejected",F97="Ghosted")),"",IF(K97&gt;=Settings!$B$4,"No reply in "&amp;K97&amp;" days: mark Ghosted?",IF(J97&lt;=TODAY(),"Follow up now","")))</f>
        <v/>
      </c>
    </row>
    <row r="98">
      <c r="D98" s="3" t="n"/>
      <c r="I98" s="3" t="n"/>
      <c r="J98" s="4">
        <f>IF(D98="","",IF(OR(F98="Offer",F98="Rejected",F98="Ghosted"),"",WORKDAY(MAX(D98,I98),Settings!$B$3)))</f>
        <v/>
      </c>
      <c r="K98" s="5">
        <f>IF(OR(D98="",OR(F98="Offer",F98="Rejected",F98="Ghosted")),"",TODAY()-MAX(D98,I98))</f>
        <v/>
      </c>
      <c r="L98" s="5">
        <f>IF(OR(D98="",OR(F98="Offer",F98="Rejected",F98="Ghosted")),"",IF(K98&gt;=Settings!$B$4,"No reply in "&amp;K98&amp;" days: mark Ghosted?",IF(J98&lt;=TODAY(),"Follow up now","")))</f>
        <v/>
      </c>
    </row>
    <row r="99">
      <c r="D99" s="3" t="n"/>
      <c r="I99" s="3" t="n"/>
      <c r="J99" s="4">
        <f>IF(D99="","",IF(OR(F99="Offer",F99="Rejected",F99="Ghosted"),"",WORKDAY(MAX(D99,I99),Settings!$B$3)))</f>
        <v/>
      </c>
      <c r="K99" s="5">
        <f>IF(OR(D99="",OR(F99="Offer",F99="Rejected",F99="Ghosted")),"",TODAY()-MAX(D99,I99))</f>
        <v/>
      </c>
      <c r="L99" s="5">
        <f>IF(OR(D99="",OR(F99="Offer",F99="Rejected",F99="Ghosted")),"",IF(K99&gt;=Settings!$B$4,"No reply in "&amp;K99&amp;" days: mark Ghosted?",IF(J99&lt;=TODAY(),"Follow up now","")))</f>
        <v/>
      </c>
    </row>
    <row r="100">
      <c r="D100" s="3" t="n"/>
      <c r="I100" s="3" t="n"/>
      <c r="J100" s="4">
        <f>IF(D100="","",IF(OR(F100="Offer",F100="Rejected",F100="Ghosted"),"",WORKDAY(MAX(D100,I100),Settings!$B$3)))</f>
        <v/>
      </c>
      <c r="K100" s="5">
        <f>IF(OR(D100="",OR(F100="Offer",F100="Rejected",F100="Ghosted")),"",TODAY()-MAX(D100,I100))</f>
        <v/>
      </c>
      <c r="L100" s="5">
        <f>IF(OR(D100="",OR(F100="Offer",F100="Rejected",F100="Ghosted")),"",IF(K100&gt;=Settings!$B$4,"No reply in "&amp;K100&amp;" days: mark Ghosted?",IF(J100&lt;=TODAY(),"Follow up now","")))</f>
        <v/>
      </c>
    </row>
    <row r="101">
      <c r="D101" s="3" t="n"/>
      <c r="I101" s="3" t="n"/>
      <c r="J101" s="4">
        <f>IF(D101="","",IF(OR(F101="Offer",F101="Rejected",F101="Ghosted"),"",WORKDAY(MAX(D101,I101),Settings!$B$3)))</f>
        <v/>
      </c>
      <c r="K101" s="5">
        <f>IF(OR(D101="",OR(F101="Offer",F101="Rejected",F101="Ghosted")),"",TODAY()-MAX(D101,I101))</f>
        <v/>
      </c>
      <c r="L101" s="5">
        <f>IF(OR(D101="",OR(F101="Offer",F101="Rejected",F101="Ghosted")),"",IF(K101&gt;=Settings!$B$4,"No reply in "&amp;K101&amp;" days: mark Ghosted?",IF(J101&lt;=TODAY(),"Follow up now","")))</f>
        <v/>
      </c>
    </row>
    <row r="102">
      <c r="D102" s="3" t="n"/>
      <c r="I102" s="3" t="n"/>
      <c r="J102" s="4">
        <f>IF(D102="","",IF(OR(F102="Offer",F102="Rejected",F102="Ghosted"),"",WORKDAY(MAX(D102,I102),Settings!$B$3)))</f>
        <v/>
      </c>
      <c r="K102" s="5">
        <f>IF(OR(D102="",OR(F102="Offer",F102="Rejected",F102="Ghosted")),"",TODAY()-MAX(D102,I102))</f>
        <v/>
      </c>
      <c r="L102" s="5">
        <f>IF(OR(D102="",OR(F102="Offer",F102="Rejected",F102="Ghosted")),"",IF(K102&gt;=Settings!$B$4,"No reply in "&amp;K102&amp;" days: mark Ghosted?",IF(J102&lt;=TODAY(),"Follow up now","")))</f>
        <v/>
      </c>
    </row>
    <row r="103">
      <c r="D103" s="3" t="n"/>
      <c r="I103" s="3" t="n"/>
      <c r="J103" s="4">
        <f>IF(D103="","",IF(OR(F103="Offer",F103="Rejected",F103="Ghosted"),"",WORKDAY(MAX(D103,I103),Settings!$B$3)))</f>
        <v/>
      </c>
      <c r="K103" s="5">
        <f>IF(OR(D103="",OR(F103="Offer",F103="Rejected",F103="Ghosted")),"",TODAY()-MAX(D103,I103))</f>
        <v/>
      </c>
      <c r="L103" s="5">
        <f>IF(OR(D103="",OR(F103="Offer",F103="Rejected",F103="Ghosted")),"",IF(K103&gt;=Settings!$B$4,"No reply in "&amp;K103&amp;" days: mark Ghosted?",IF(J103&lt;=TODAY(),"Follow up now","")))</f>
        <v/>
      </c>
    </row>
    <row r="104">
      <c r="D104" s="3" t="n"/>
      <c r="I104" s="3" t="n"/>
      <c r="J104" s="4">
        <f>IF(D104="","",IF(OR(F104="Offer",F104="Rejected",F104="Ghosted"),"",WORKDAY(MAX(D104,I104),Settings!$B$3)))</f>
        <v/>
      </c>
      <c r="K104" s="5">
        <f>IF(OR(D104="",OR(F104="Offer",F104="Rejected",F104="Ghosted")),"",TODAY()-MAX(D104,I104))</f>
        <v/>
      </c>
      <c r="L104" s="5">
        <f>IF(OR(D104="",OR(F104="Offer",F104="Rejected",F104="Ghosted")),"",IF(K104&gt;=Settings!$B$4,"No reply in "&amp;K104&amp;" days: mark Ghosted?",IF(J104&lt;=TODAY(),"Follow up now","")))</f>
        <v/>
      </c>
    </row>
    <row r="105">
      <c r="D105" s="3" t="n"/>
      <c r="I105" s="3" t="n"/>
      <c r="J105" s="4">
        <f>IF(D105="","",IF(OR(F105="Offer",F105="Rejected",F105="Ghosted"),"",WORKDAY(MAX(D105,I105),Settings!$B$3)))</f>
        <v/>
      </c>
      <c r="K105" s="5">
        <f>IF(OR(D105="",OR(F105="Offer",F105="Rejected",F105="Ghosted")),"",TODAY()-MAX(D105,I105))</f>
        <v/>
      </c>
      <c r="L105" s="5">
        <f>IF(OR(D105="",OR(F105="Offer",F105="Rejected",F105="Ghosted")),"",IF(K105&gt;=Settings!$B$4,"No reply in "&amp;K105&amp;" days: mark Ghosted?",IF(J105&lt;=TODAY(),"Follow up now","")))</f>
        <v/>
      </c>
    </row>
    <row r="106">
      <c r="D106" s="3" t="n"/>
      <c r="I106" s="3" t="n"/>
      <c r="J106" s="4">
        <f>IF(D106="","",IF(OR(F106="Offer",F106="Rejected",F106="Ghosted"),"",WORKDAY(MAX(D106,I106),Settings!$B$3)))</f>
        <v/>
      </c>
      <c r="K106" s="5">
        <f>IF(OR(D106="",OR(F106="Offer",F106="Rejected",F106="Ghosted")),"",TODAY()-MAX(D106,I106))</f>
        <v/>
      </c>
      <c r="L106" s="5">
        <f>IF(OR(D106="",OR(F106="Offer",F106="Rejected",F106="Ghosted")),"",IF(K106&gt;=Settings!$B$4,"No reply in "&amp;K106&amp;" days: mark Ghosted?",IF(J106&lt;=TODAY(),"Follow up now","")))</f>
        <v/>
      </c>
    </row>
    <row r="107">
      <c r="D107" s="3" t="n"/>
      <c r="I107" s="3" t="n"/>
      <c r="J107" s="4">
        <f>IF(D107="","",IF(OR(F107="Offer",F107="Rejected",F107="Ghosted"),"",WORKDAY(MAX(D107,I107),Settings!$B$3)))</f>
        <v/>
      </c>
      <c r="K107" s="5">
        <f>IF(OR(D107="",OR(F107="Offer",F107="Rejected",F107="Ghosted")),"",TODAY()-MAX(D107,I107))</f>
        <v/>
      </c>
      <c r="L107" s="5">
        <f>IF(OR(D107="",OR(F107="Offer",F107="Rejected",F107="Ghosted")),"",IF(K107&gt;=Settings!$B$4,"No reply in "&amp;K107&amp;" days: mark Ghosted?",IF(J107&lt;=TODAY(),"Follow up now","")))</f>
        <v/>
      </c>
    </row>
    <row r="108">
      <c r="D108" s="3" t="n"/>
      <c r="I108" s="3" t="n"/>
      <c r="J108" s="4">
        <f>IF(D108="","",IF(OR(F108="Offer",F108="Rejected",F108="Ghosted"),"",WORKDAY(MAX(D108,I108),Settings!$B$3)))</f>
        <v/>
      </c>
      <c r="K108" s="5">
        <f>IF(OR(D108="",OR(F108="Offer",F108="Rejected",F108="Ghosted")),"",TODAY()-MAX(D108,I108))</f>
        <v/>
      </c>
      <c r="L108" s="5">
        <f>IF(OR(D108="",OR(F108="Offer",F108="Rejected",F108="Ghosted")),"",IF(K108&gt;=Settings!$B$4,"No reply in "&amp;K108&amp;" days: mark Ghosted?",IF(J108&lt;=TODAY(),"Follow up now","")))</f>
        <v/>
      </c>
    </row>
    <row r="109">
      <c r="D109" s="3" t="n"/>
      <c r="I109" s="3" t="n"/>
      <c r="J109" s="4">
        <f>IF(D109="","",IF(OR(F109="Offer",F109="Rejected",F109="Ghosted"),"",WORKDAY(MAX(D109,I109),Settings!$B$3)))</f>
        <v/>
      </c>
      <c r="K109" s="5">
        <f>IF(OR(D109="",OR(F109="Offer",F109="Rejected",F109="Ghosted")),"",TODAY()-MAX(D109,I109))</f>
        <v/>
      </c>
      <c r="L109" s="5">
        <f>IF(OR(D109="",OR(F109="Offer",F109="Rejected",F109="Ghosted")),"",IF(K109&gt;=Settings!$B$4,"No reply in "&amp;K109&amp;" days: mark Ghosted?",IF(J109&lt;=TODAY(),"Follow up now","")))</f>
        <v/>
      </c>
    </row>
    <row r="110">
      <c r="D110" s="3" t="n"/>
      <c r="I110" s="3" t="n"/>
      <c r="J110" s="4">
        <f>IF(D110="","",IF(OR(F110="Offer",F110="Rejected",F110="Ghosted"),"",WORKDAY(MAX(D110,I110),Settings!$B$3)))</f>
        <v/>
      </c>
      <c r="K110" s="5">
        <f>IF(OR(D110="",OR(F110="Offer",F110="Rejected",F110="Ghosted")),"",TODAY()-MAX(D110,I110))</f>
        <v/>
      </c>
      <c r="L110" s="5">
        <f>IF(OR(D110="",OR(F110="Offer",F110="Rejected",F110="Ghosted")),"",IF(K110&gt;=Settings!$B$4,"No reply in "&amp;K110&amp;" days: mark Ghosted?",IF(J110&lt;=TODAY(),"Follow up now","")))</f>
        <v/>
      </c>
    </row>
    <row r="111">
      <c r="D111" s="3" t="n"/>
      <c r="I111" s="3" t="n"/>
      <c r="J111" s="4">
        <f>IF(D111="","",IF(OR(F111="Offer",F111="Rejected",F111="Ghosted"),"",WORKDAY(MAX(D111,I111),Settings!$B$3)))</f>
        <v/>
      </c>
      <c r="K111" s="5">
        <f>IF(OR(D111="",OR(F111="Offer",F111="Rejected",F111="Ghosted")),"",TODAY()-MAX(D111,I111))</f>
        <v/>
      </c>
      <c r="L111" s="5">
        <f>IF(OR(D111="",OR(F111="Offer",F111="Rejected",F111="Ghosted")),"",IF(K111&gt;=Settings!$B$4,"No reply in "&amp;K111&amp;" days: mark Ghosted?",IF(J111&lt;=TODAY(),"Follow up now","")))</f>
        <v/>
      </c>
    </row>
    <row r="112">
      <c r="D112" s="3" t="n"/>
      <c r="I112" s="3" t="n"/>
      <c r="J112" s="4">
        <f>IF(D112="","",IF(OR(F112="Offer",F112="Rejected",F112="Ghosted"),"",WORKDAY(MAX(D112,I112),Settings!$B$3)))</f>
        <v/>
      </c>
      <c r="K112" s="5">
        <f>IF(OR(D112="",OR(F112="Offer",F112="Rejected",F112="Ghosted")),"",TODAY()-MAX(D112,I112))</f>
        <v/>
      </c>
      <c r="L112" s="5">
        <f>IF(OR(D112="",OR(F112="Offer",F112="Rejected",F112="Ghosted")),"",IF(K112&gt;=Settings!$B$4,"No reply in "&amp;K112&amp;" days: mark Ghosted?",IF(J112&lt;=TODAY(),"Follow up now","")))</f>
        <v/>
      </c>
    </row>
    <row r="113">
      <c r="D113" s="3" t="n"/>
      <c r="I113" s="3" t="n"/>
      <c r="J113" s="4">
        <f>IF(D113="","",IF(OR(F113="Offer",F113="Rejected",F113="Ghosted"),"",WORKDAY(MAX(D113,I113),Settings!$B$3)))</f>
        <v/>
      </c>
      <c r="K113" s="5">
        <f>IF(OR(D113="",OR(F113="Offer",F113="Rejected",F113="Ghosted")),"",TODAY()-MAX(D113,I113))</f>
        <v/>
      </c>
      <c r="L113" s="5">
        <f>IF(OR(D113="",OR(F113="Offer",F113="Rejected",F113="Ghosted")),"",IF(K113&gt;=Settings!$B$4,"No reply in "&amp;K113&amp;" days: mark Ghosted?",IF(J113&lt;=TODAY(),"Follow up now","")))</f>
        <v/>
      </c>
    </row>
    <row r="114">
      <c r="D114" s="3" t="n"/>
      <c r="I114" s="3" t="n"/>
      <c r="J114" s="4">
        <f>IF(D114="","",IF(OR(F114="Offer",F114="Rejected",F114="Ghosted"),"",WORKDAY(MAX(D114,I114),Settings!$B$3)))</f>
        <v/>
      </c>
      <c r="K114" s="5">
        <f>IF(OR(D114="",OR(F114="Offer",F114="Rejected",F114="Ghosted")),"",TODAY()-MAX(D114,I114))</f>
        <v/>
      </c>
      <c r="L114" s="5">
        <f>IF(OR(D114="",OR(F114="Offer",F114="Rejected",F114="Ghosted")),"",IF(K114&gt;=Settings!$B$4,"No reply in "&amp;K114&amp;" days: mark Ghosted?",IF(J114&lt;=TODAY(),"Follow up now","")))</f>
        <v/>
      </c>
    </row>
    <row r="115">
      <c r="D115" s="3" t="n"/>
      <c r="I115" s="3" t="n"/>
      <c r="J115" s="4">
        <f>IF(D115="","",IF(OR(F115="Offer",F115="Rejected",F115="Ghosted"),"",WORKDAY(MAX(D115,I115),Settings!$B$3)))</f>
        <v/>
      </c>
      <c r="K115" s="5">
        <f>IF(OR(D115="",OR(F115="Offer",F115="Rejected",F115="Ghosted")),"",TODAY()-MAX(D115,I115))</f>
        <v/>
      </c>
      <c r="L115" s="5">
        <f>IF(OR(D115="",OR(F115="Offer",F115="Rejected",F115="Ghosted")),"",IF(K115&gt;=Settings!$B$4,"No reply in "&amp;K115&amp;" days: mark Ghosted?",IF(J115&lt;=TODAY(),"Follow up now","")))</f>
        <v/>
      </c>
    </row>
    <row r="116">
      <c r="D116" s="3" t="n"/>
      <c r="I116" s="3" t="n"/>
      <c r="J116" s="4">
        <f>IF(D116="","",IF(OR(F116="Offer",F116="Rejected",F116="Ghosted"),"",WORKDAY(MAX(D116,I116),Settings!$B$3)))</f>
        <v/>
      </c>
      <c r="K116" s="5">
        <f>IF(OR(D116="",OR(F116="Offer",F116="Rejected",F116="Ghosted")),"",TODAY()-MAX(D116,I116))</f>
        <v/>
      </c>
      <c r="L116" s="5">
        <f>IF(OR(D116="",OR(F116="Offer",F116="Rejected",F116="Ghosted")),"",IF(K116&gt;=Settings!$B$4,"No reply in "&amp;K116&amp;" days: mark Ghosted?",IF(J116&lt;=TODAY(),"Follow up now","")))</f>
        <v/>
      </c>
    </row>
    <row r="117">
      <c r="D117" s="3" t="n"/>
      <c r="I117" s="3" t="n"/>
      <c r="J117" s="4">
        <f>IF(D117="","",IF(OR(F117="Offer",F117="Rejected",F117="Ghosted"),"",WORKDAY(MAX(D117,I117),Settings!$B$3)))</f>
        <v/>
      </c>
      <c r="K117" s="5">
        <f>IF(OR(D117="",OR(F117="Offer",F117="Rejected",F117="Ghosted")),"",TODAY()-MAX(D117,I117))</f>
        <v/>
      </c>
      <c r="L117" s="5">
        <f>IF(OR(D117="",OR(F117="Offer",F117="Rejected",F117="Ghosted")),"",IF(K117&gt;=Settings!$B$4,"No reply in "&amp;K117&amp;" days: mark Ghosted?",IF(J117&lt;=TODAY(),"Follow up now","")))</f>
        <v/>
      </c>
    </row>
    <row r="118">
      <c r="D118" s="3" t="n"/>
      <c r="I118" s="3" t="n"/>
      <c r="J118" s="4">
        <f>IF(D118="","",IF(OR(F118="Offer",F118="Rejected",F118="Ghosted"),"",WORKDAY(MAX(D118,I118),Settings!$B$3)))</f>
        <v/>
      </c>
      <c r="K118" s="5">
        <f>IF(OR(D118="",OR(F118="Offer",F118="Rejected",F118="Ghosted")),"",TODAY()-MAX(D118,I118))</f>
        <v/>
      </c>
      <c r="L118" s="5">
        <f>IF(OR(D118="",OR(F118="Offer",F118="Rejected",F118="Ghosted")),"",IF(K118&gt;=Settings!$B$4,"No reply in "&amp;K118&amp;" days: mark Ghosted?",IF(J118&lt;=TODAY(),"Follow up now","")))</f>
        <v/>
      </c>
    </row>
    <row r="119">
      <c r="D119" s="3" t="n"/>
      <c r="I119" s="3" t="n"/>
      <c r="J119" s="4">
        <f>IF(D119="","",IF(OR(F119="Offer",F119="Rejected",F119="Ghosted"),"",WORKDAY(MAX(D119,I119),Settings!$B$3)))</f>
        <v/>
      </c>
      <c r="K119" s="5">
        <f>IF(OR(D119="",OR(F119="Offer",F119="Rejected",F119="Ghosted")),"",TODAY()-MAX(D119,I119))</f>
        <v/>
      </c>
      <c r="L119" s="5">
        <f>IF(OR(D119="",OR(F119="Offer",F119="Rejected",F119="Ghosted")),"",IF(K119&gt;=Settings!$B$4,"No reply in "&amp;K119&amp;" days: mark Ghosted?",IF(J119&lt;=TODAY(),"Follow up now","")))</f>
        <v/>
      </c>
    </row>
    <row r="120">
      <c r="D120" s="3" t="n"/>
      <c r="I120" s="3" t="n"/>
      <c r="J120" s="4">
        <f>IF(D120="","",IF(OR(F120="Offer",F120="Rejected",F120="Ghosted"),"",WORKDAY(MAX(D120,I120),Settings!$B$3)))</f>
        <v/>
      </c>
      <c r="K120" s="5">
        <f>IF(OR(D120="",OR(F120="Offer",F120="Rejected",F120="Ghosted")),"",TODAY()-MAX(D120,I120))</f>
        <v/>
      </c>
      <c r="L120" s="5">
        <f>IF(OR(D120="",OR(F120="Offer",F120="Rejected",F120="Ghosted")),"",IF(K120&gt;=Settings!$B$4,"No reply in "&amp;K120&amp;" days: mark Ghosted?",IF(J120&lt;=TODAY(),"Follow up now","")))</f>
        <v/>
      </c>
    </row>
    <row r="121">
      <c r="D121" s="3" t="n"/>
      <c r="I121" s="3" t="n"/>
      <c r="J121" s="4">
        <f>IF(D121="","",IF(OR(F121="Offer",F121="Rejected",F121="Ghosted"),"",WORKDAY(MAX(D121,I121),Settings!$B$3)))</f>
        <v/>
      </c>
      <c r="K121" s="5">
        <f>IF(OR(D121="",OR(F121="Offer",F121="Rejected",F121="Ghosted")),"",TODAY()-MAX(D121,I121))</f>
        <v/>
      </c>
      <c r="L121" s="5">
        <f>IF(OR(D121="",OR(F121="Offer",F121="Rejected",F121="Ghosted")),"",IF(K121&gt;=Settings!$B$4,"No reply in "&amp;K121&amp;" days: mark Ghosted?",IF(J121&lt;=TODAY(),"Follow up now","")))</f>
        <v/>
      </c>
    </row>
    <row r="122">
      <c r="D122" s="3" t="n"/>
      <c r="I122" s="3" t="n"/>
      <c r="J122" s="4">
        <f>IF(D122="","",IF(OR(F122="Offer",F122="Rejected",F122="Ghosted"),"",WORKDAY(MAX(D122,I122),Settings!$B$3)))</f>
        <v/>
      </c>
      <c r="K122" s="5">
        <f>IF(OR(D122="",OR(F122="Offer",F122="Rejected",F122="Ghosted")),"",TODAY()-MAX(D122,I122))</f>
        <v/>
      </c>
      <c r="L122" s="5">
        <f>IF(OR(D122="",OR(F122="Offer",F122="Rejected",F122="Ghosted")),"",IF(K122&gt;=Settings!$B$4,"No reply in "&amp;K122&amp;" days: mark Ghosted?",IF(J122&lt;=TODAY(),"Follow up now","")))</f>
        <v/>
      </c>
    </row>
    <row r="123">
      <c r="D123" s="3" t="n"/>
      <c r="I123" s="3" t="n"/>
      <c r="J123" s="4">
        <f>IF(D123="","",IF(OR(F123="Offer",F123="Rejected",F123="Ghosted"),"",WORKDAY(MAX(D123,I123),Settings!$B$3)))</f>
        <v/>
      </c>
      <c r="K123" s="5">
        <f>IF(OR(D123="",OR(F123="Offer",F123="Rejected",F123="Ghosted")),"",TODAY()-MAX(D123,I123))</f>
        <v/>
      </c>
      <c r="L123" s="5">
        <f>IF(OR(D123="",OR(F123="Offer",F123="Rejected",F123="Ghosted")),"",IF(K123&gt;=Settings!$B$4,"No reply in "&amp;K123&amp;" days: mark Ghosted?",IF(J123&lt;=TODAY(),"Follow up now","")))</f>
        <v/>
      </c>
    </row>
    <row r="124">
      <c r="D124" s="3" t="n"/>
      <c r="I124" s="3" t="n"/>
      <c r="J124" s="4">
        <f>IF(D124="","",IF(OR(F124="Offer",F124="Rejected",F124="Ghosted"),"",WORKDAY(MAX(D124,I124),Settings!$B$3)))</f>
        <v/>
      </c>
      <c r="K124" s="5">
        <f>IF(OR(D124="",OR(F124="Offer",F124="Rejected",F124="Ghosted")),"",TODAY()-MAX(D124,I124))</f>
        <v/>
      </c>
      <c r="L124" s="5">
        <f>IF(OR(D124="",OR(F124="Offer",F124="Rejected",F124="Ghosted")),"",IF(K124&gt;=Settings!$B$4,"No reply in "&amp;K124&amp;" days: mark Ghosted?",IF(J124&lt;=TODAY(),"Follow up now","")))</f>
        <v/>
      </c>
    </row>
    <row r="125">
      <c r="D125" s="3" t="n"/>
      <c r="I125" s="3" t="n"/>
      <c r="J125" s="4">
        <f>IF(D125="","",IF(OR(F125="Offer",F125="Rejected",F125="Ghosted"),"",WORKDAY(MAX(D125,I125),Settings!$B$3)))</f>
        <v/>
      </c>
      <c r="K125" s="5">
        <f>IF(OR(D125="",OR(F125="Offer",F125="Rejected",F125="Ghosted")),"",TODAY()-MAX(D125,I125))</f>
        <v/>
      </c>
      <c r="L125" s="5">
        <f>IF(OR(D125="",OR(F125="Offer",F125="Rejected",F125="Ghosted")),"",IF(K125&gt;=Settings!$B$4,"No reply in "&amp;K125&amp;" days: mark Ghosted?",IF(J125&lt;=TODAY(),"Follow up now","")))</f>
        <v/>
      </c>
    </row>
    <row r="126">
      <c r="D126" s="3" t="n"/>
      <c r="I126" s="3" t="n"/>
      <c r="J126" s="4">
        <f>IF(D126="","",IF(OR(F126="Offer",F126="Rejected",F126="Ghosted"),"",WORKDAY(MAX(D126,I126),Settings!$B$3)))</f>
        <v/>
      </c>
      <c r="K126" s="5">
        <f>IF(OR(D126="",OR(F126="Offer",F126="Rejected",F126="Ghosted")),"",TODAY()-MAX(D126,I126))</f>
        <v/>
      </c>
      <c r="L126" s="5">
        <f>IF(OR(D126="",OR(F126="Offer",F126="Rejected",F126="Ghosted")),"",IF(K126&gt;=Settings!$B$4,"No reply in "&amp;K126&amp;" days: mark Ghosted?",IF(J126&lt;=TODAY(),"Follow up now","")))</f>
        <v/>
      </c>
    </row>
    <row r="127">
      <c r="D127" s="3" t="n"/>
      <c r="I127" s="3" t="n"/>
      <c r="J127" s="4">
        <f>IF(D127="","",IF(OR(F127="Offer",F127="Rejected",F127="Ghosted"),"",WORKDAY(MAX(D127,I127),Settings!$B$3)))</f>
        <v/>
      </c>
      <c r="K127" s="5">
        <f>IF(OR(D127="",OR(F127="Offer",F127="Rejected",F127="Ghosted")),"",TODAY()-MAX(D127,I127))</f>
        <v/>
      </c>
      <c r="L127" s="5">
        <f>IF(OR(D127="",OR(F127="Offer",F127="Rejected",F127="Ghosted")),"",IF(K127&gt;=Settings!$B$4,"No reply in "&amp;K127&amp;" days: mark Ghosted?",IF(J127&lt;=TODAY(),"Follow up now","")))</f>
        <v/>
      </c>
    </row>
    <row r="128">
      <c r="D128" s="3" t="n"/>
      <c r="I128" s="3" t="n"/>
      <c r="J128" s="4">
        <f>IF(D128="","",IF(OR(F128="Offer",F128="Rejected",F128="Ghosted"),"",WORKDAY(MAX(D128,I128),Settings!$B$3)))</f>
        <v/>
      </c>
      <c r="K128" s="5">
        <f>IF(OR(D128="",OR(F128="Offer",F128="Rejected",F128="Ghosted")),"",TODAY()-MAX(D128,I128))</f>
        <v/>
      </c>
      <c r="L128" s="5">
        <f>IF(OR(D128="",OR(F128="Offer",F128="Rejected",F128="Ghosted")),"",IF(K128&gt;=Settings!$B$4,"No reply in "&amp;K128&amp;" days: mark Ghosted?",IF(J128&lt;=TODAY(),"Follow up now","")))</f>
        <v/>
      </c>
    </row>
    <row r="129">
      <c r="D129" s="3" t="n"/>
      <c r="I129" s="3" t="n"/>
      <c r="J129" s="4">
        <f>IF(D129="","",IF(OR(F129="Offer",F129="Rejected",F129="Ghosted"),"",WORKDAY(MAX(D129,I129),Settings!$B$3)))</f>
        <v/>
      </c>
      <c r="K129" s="5">
        <f>IF(OR(D129="",OR(F129="Offer",F129="Rejected",F129="Ghosted")),"",TODAY()-MAX(D129,I129))</f>
        <v/>
      </c>
      <c r="L129" s="5">
        <f>IF(OR(D129="",OR(F129="Offer",F129="Rejected",F129="Ghosted")),"",IF(K129&gt;=Settings!$B$4,"No reply in "&amp;K129&amp;" days: mark Ghosted?",IF(J129&lt;=TODAY(),"Follow up now","")))</f>
        <v/>
      </c>
    </row>
    <row r="130">
      <c r="D130" s="3" t="n"/>
      <c r="I130" s="3" t="n"/>
      <c r="J130" s="4">
        <f>IF(D130="","",IF(OR(F130="Offer",F130="Rejected",F130="Ghosted"),"",WORKDAY(MAX(D130,I130),Settings!$B$3)))</f>
        <v/>
      </c>
      <c r="K130" s="5">
        <f>IF(OR(D130="",OR(F130="Offer",F130="Rejected",F130="Ghosted")),"",TODAY()-MAX(D130,I130))</f>
        <v/>
      </c>
      <c r="L130" s="5">
        <f>IF(OR(D130="",OR(F130="Offer",F130="Rejected",F130="Ghosted")),"",IF(K130&gt;=Settings!$B$4,"No reply in "&amp;K130&amp;" days: mark Ghosted?",IF(J130&lt;=TODAY(),"Follow up now","")))</f>
        <v/>
      </c>
    </row>
    <row r="131">
      <c r="D131" s="3" t="n"/>
      <c r="I131" s="3" t="n"/>
      <c r="J131" s="4">
        <f>IF(D131="","",IF(OR(F131="Offer",F131="Rejected",F131="Ghosted"),"",WORKDAY(MAX(D131,I131),Settings!$B$3)))</f>
        <v/>
      </c>
      <c r="K131" s="5">
        <f>IF(OR(D131="",OR(F131="Offer",F131="Rejected",F131="Ghosted")),"",TODAY()-MAX(D131,I131))</f>
        <v/>
      </c>
      <c r="L131" s="5">
        <f>IF(OR(D131="",OR(F131="Offer",F131="Rejected",F131="Ghosted")),"",IF(K131&gt;=Settings!$B$4,"No reply in "&amp;K131&amp;" days: mark Ghosted?",IF(J131&lt;=TODAY(),"Follow up now","")))</f>
        <v/>
      </c>
    </row>
    <row r="132">
      <c r="D132" s="3" t="n"/>
      <c r="I132" s="3" t="n"/>
      <c r="J132" s="4">
        <f>IF(D132="","",IF(OR(F132="Offer",F132="Rejected",F132="Ghosted"),"",WORKDAY(MAX(D132,I132),Settings!$B$3)))</f>
        <v/>
      </c>
      <c r="K132" s="5">
        <f>IF(OR(D132="",OR(F132="Offer",F132="Rejected",F132="Ghosted")),"",TODAY()-MAX(D132,I132))</f>
        <v/>
      </c>
      <c r="L132" s="5">
        <f>IF(OR(D132="",OR(F132="Offer",F132="Rejected",F132="Ghosted")),"",IF(K132&gt;=Settings!$B$4,"No reply in "&amp;K132&amp;" days: mark Ghosted?",IF(J132&lt;=TODAY(),"Follow up now","")))</f>
        <v/>
      </c>
    </row>
    <row r="133">
      <c r="D133" s="3" t="n"/>
      <c r="I133" s="3" t="n"/>
      <c r="J133" s="4">
        <f>IF(D133="","",IF(OR(F133="Offer",F133="Rejected",F133="Ghosted"),"",WORKDAY(MAX(D133,I133),Settings!$B$3)))</f>
        <v/>
      </c>
      <c r="K133" s="5">
        <f>IF(OR(D133="",OR(F133="Offer",F133="Rejected",F133="Ghosted")),"",TODAY()-MAX(D133,I133))</f>
        <v/>
      </c>
      <c r="L133" s="5">
        <f>IF(OR(D133="",OR(F133="Offer",F133="Rejected",F133="Ghosted")),"",IF(K133&gt;=Settings!$B$4,"No reply in "&amp;K133&amp;" days: mark Ghosted?",IF(J133&lt;=TODAY(),"Follow up now","")))</f>
        <v/>
      </c>
    </row>
    <row r="134">
      <c r="D134" s="3" t="n"/>
      <c r="I134" s="3" t="n"/>
      <c r="J134" s="4">
        <f>IF(D134="","",IF(OR(F134="Offer",F134="Rejected",F134="Ghosted"),"",WORKDAY(MAX(D134,I134),Settings!$B$3)))</f>
        <v/>
      </c>
      <c r="K134" s="5">
        <f>IF(OR(D134="",OR(F134="Offer",F134="Rejected",F134="Ghosted")),"",TODAY()-MAX(D134,I134))</f>
        <v/>
      </c>
      <c r="L134" s="5">
        <f>IF(OR(D134="",OR(F134="Offer",F134="Rejected",F134="Ghosted")),"",IF(K134&gt;=Settings!$B$4,"No reply in "&amp;K134&amp;" days: mark Ghosted?",IF(J134&lt;=TODAY(),"Follow up now","")))</f>
        <v/>
      </c>
    </row>
    <row r="135">
      <c r="D135" s="3" t="n"/>
      <c r="I135" s="3" t="n"/>
      <c r="J135" s="4">
        <f>IF(D135="","",IF(OR(F135="Offer",F135="Rejected",F135="Ghosted"),"",WORKDAY(MAX(D135,I135),Settings!$B$3)))</f>
        <v/>
      </c>
      <c r="K135" s="5">
        <f>IF(OR(D135="",OR(F135="Offer",F135="Rejected",F135="Ghosted")),"",TODAY()-MAX(D135,I135))</f>
        <v/>
      </c>
      <c r="L135" s="5">
        <f>IF(OR(D135="",OR(F135="Offer",F135="Rejected",F135="Ghosted")),"",IF(K135&gt;=Settings!$B$4,"No reply in "&amp;K135&amp;" days: mark Ghosted?",IF(J135&lt;=TODAY(),"Follow up now","")))</f>
        <v/>
      </c>
    </row>
    <row r="136">
      <c r="D136" s="3" t="n"/>
      <c r="I136" s="3" t="n"/>
      <c r="J136" s="4">
        <f>IF(D136="","",IF(OR(F136="Offer",F136="Rejected",F136="Ghosted"),"",WORKDAY(MAX(D136,I136),Settings!$B$3)))</f>
        <v/>
      </c>
      <c r="K136" s="5">
        <f>IF(OR(D136="",OR(F136="Offer",F136="Rejected",F136="Ghosted")),"",TODAY()-MAX(D136,I136))</f>
        <v/>
      </c>
      <c r="L136" s="5">
        <f>IF(OR(D136="",OR(F136="Offer",F136="Rejected",F136="Ghosted")),"",IF(K136&gt;=Settings!$B$4,"No reply in "&amp;K136&amp;" days: mark Ghosted?",IF(J136&lt;=TODAY(),"Follow up now","")))</f>
        <v/>
      </c>
    </row>
    <row r="137">
      <c r="D137" s="3" t="n"/>
      <c r="I137" s="3" t="n"/>
      <c r="J137" s="4">
        <f>IF(D137="","",IF(OR(F137="Offer",F137="Rejected",F137="Ghosted"),"",WORKDAY(MAX(D137,I137),Settings!$B$3)))</f>
        <v/>
      </c>
      <c r="K137" s="5">
        <f>IF(OR(D137="",OR(F137="Offer",F137="Rejected",F137="Ghosted")),"",TODAY()-MAX(D137,I137))</f>
        <v/>
      </c>
      <c r="L137" s="5">
        <f>IF(OR(D137="",OR(F137="Offer",F137="Rejected",F137="Ghosted")),"",IF(K137&gt;=Settings!$B$4,"No reply in "&amp;K137&amp;" days: mark Ghosted?",IF(J137&lt;=TODAY(),"Follow up now","")))</f>
        <v/>
      </c>
    </row>
    <row r="138">
      <c r="D138" s="3" t="n"/>
      <c r="I138" s="3" t="n"/>
      <c r="J138" s="4">
        <f>IF(D138="","",IF(OR(F138="Offer",F138="Rejected",F138="Ghosted"),"",WORKDAY(MAX(D138,I138),Settings!$B$3)))</f>
        <v/>
      </c>
      <c r="K138" s="5">
        <f>IF(OR(D138="",OR(F138="Offer",F138="Rejected",F138="Ghosted")),"",TODAY()-MAX(D138,I138))</f>
        <v/>
      </c>
      <c r="L138" s="5">
        <f>IF(OR(D138="",OR(F138="Offer",F138="Rejected",F138="Ghosted")),"",IF(K138&gt;=Settings!$B$4,"No reply in "&amp;K138&amp;" days: mark Ghosted?",IF(J138&lt;=TODAY(),"Follow up now","")))</f>
        <v/>
      </c>
    </row>
    <row r="139">
      <c r="D139" s="3" t="n"/>
      <c r="I139" s="3" t="n"/>
      <c r="J139" s="4">
        <f>IF(D139="","",IF(OR(F139="Offer",F139="Rejected",F139="Ghosted"),"",WORKDAY(MAX(D139,I139),Settings!$B$3)))</f>
        <v/>
      </c>
      <c r="K139" s="5">
        <f>IF(OR(D139="",OR(F139="Offer",F139="Rejected",F139="Ghosted")),"",TODAY()-MAX(D139,I139))</f>
        <v/>
      </c>
      <c r="L139" s="5">
        <f>IF(OR(D139="",OR(F139="Offer",F139="Rejected",F139="Ghosted")),"",IF(K139&gt;=Settings!$B$4,"No reply in "&amp;K139&amp;" days: mark Ghosted?",IF(J139&lt;=TODAY(),"Follow up now","")))</f>
        <v/>
      </c>
    </row>
    <row r="140">
      <c r="D140" s="3" t="n"/>
      <c r="I140" s="3" t="n"/>
      <c r="J140" s="4">
        <f>IF(D140="","",IF(OR(F140="Offer",F140="Rejected",F140="Ghosted"),"",WORKDAY(MAX(D140,I140),Settings!$B$3)))</f>
        <v/>
      </c>
      <c r="K140" s="5">
        <f>IF(OR(D140="",OR(F140="Offer",F140="Rejected",F140="Ghosted")),"",TODAY()-MAX(D140,I140))</f>
        <v/>
      </c>
      <c r="L140" s="5">
        <f>IF(OR(D140="",OR(F140="Offer",F140="Rejected",F140="Ghosted")),"",IF(K140&gt;=Settings!$B$4,"No reply in "&amp;K140&amp;" days: mark Ghosted?",IF(J140&lt;=TODAY(),"Follow up now","")))</f>
        <v/>
      </c>
    </row>
    <row r="141">
      <c r="D141" s="3" t="n"/>
      <c r="I141" s="3" t="n"/>
      <c r="J141" s="4">
        <f>IF(D141="","",IF(OR(F141="Offer",F141="Rejected",F141="Ghosted"),"",WORKDAY(MAX(D141,I141),Settings!$B$3)))</f>
        <v/>
      </c>
      <c r="K141" s="5">
        <f>IF(OR(D141="",OR(F141="Offer",F141="Rejected",F141="Ghosted")),"",TODAY()-MAX(D141,I141))</f>
        <v/>
      </c>
      <c r="L141" s="5">
        <f>IF(OR(D141="",OR(F141="Offer",F141="Rejected",F141="Ghosted")),"",IF(K141&gt;=Settings!$B$4,"No reply in "&amp;K141&amp;" days: mark Ghosted?",IF(J141&lt;=TODAY(),"Follow up now","")))</f>
        <v/>
      </c>
    </row>
    <row r="142">
      <c r="D142" s="3" t="n"/>
      <c r="I142" s="3" t="n"/>
      <c r="J142" s="4">
        <f>IF(D142="","",IF(OR(F142="Offer",F142="Rejected",F142="Ghosted"),"",WORKDAY(MAX(D142,I142),Settings!$B$3)))</f>
        <v/>
      </c>
      <c r="K142" s="5">
        <f>IF(OR(D142="",OR(F142="Offer",F142="Rejected",F142="Ghosted")),"",TODAY()-MAX(D142,I142))</f>
        <v/>
      </c>
      <c r="L142" s="5">
        <f>IF(OR(D142="",OR(F142="Offer",F142="Rejected",F142="Ghosted")),"",IF(K142&gt;=Settings!$B$4,"No reply in "&amp;K142&amp;" days: mark Ghosted?",IF(J142&lt;=TODAY(),"Follow up now","")))</f>
        <v/>
      </c>
    </row>
    <row r="143">
      <c r="D143" s="3" t="n"/>
      <c r="I143" s="3" t="n"/>
      <c r="J143" s="4">
        <f>IF(D143="","",IF(OR(F143="Offer",F143="Rejected",F143="Ghosted"),"",WORKDAY(MAX(D143,I143),Settings!$B$3)))</f>
        <v/>
      </c>
      <c r="K143" s="5">
        <f>IF(OR(D143="",OR(F143="Offer",F143="Rejected",F143="Ghosted")),"",TODAY()-MAX(D143,I143))</f>
        <v/>
      </c>
      <c r="L143" s="5">
        <f>IF(OR(D143="",OR(F143="Offer",F143="Rejected",F143="Ghosted")),"",IF(K143&gt;=Settings!$B$4,"No reply in "&amp;K143&amp;" days: mark Ghosted?",IF(J143&lt;=TODAY(),"Follow up now","")))</f>
        <v/>
      </c>
    </row>
    <row r="144">
      <c r="D144" s="3" t="n"/>
      <c r="I144" s="3" t="n"/>
      <c r="J144" s="4">
        <f>IF(D144="","",IF(OR(F144="Offer",F144="Rejected",F144="Ghosted"),"",WORKDAY(MAX(D144,I144),Settings!$B$3)))</f>
        <v/>
      </c>
      <c r="K144" s="5">
        <f>IF(OR(D144="",OR(F144="Offer",F144="Rejected",F144="Ghosted")),"",TODAY()-MAX(D144,I144))</f>
        <v/>
      </c>
      <c r="L144" s="5">
        <f>IF(OR(D144="",OR(F144="Offer",F144="Rejected",F144="Ghosted")),"",IF(K144&gt;=Settings!$B$4,"No reply in "&amp;K144&amp;" days: mark Ghosted?",IF(J144&lt;=TODAY(),"Follow up now","")))</f>
        <v/>
      </c>
    </row>
    <row r="145">
      <c r="D145" s="3" t="n"/>
      <c r="I145" s="3" t="n"/>
      <c r="J145" s="4">
        <f>IF(D145="","",IF(OR(F145="Offer",F145="Rejected",F145="Ghosted"),"",WORKDAY(MAX(D145,I145),Settings!$B$3)))</f>
        <v/>
      </c>
      <c r="K145" s="5">
        <f>IF(OR(D145="",OR(F145="Offer",F145="Rejected",F145="Ghosted")),"",TODAY()-MAX(D145,I145))</f>
        <v/>
      </c>
      <c r="L145" s="5">
        <f>IF(OR(D145="",OR(F145="Offer",F145="Rejected",F145="Ghosted")),"",IF(K145&gt;=Settings!$B$4,"No reply in "&amp;K145&amp;" days: mark Ghosted?",IF(J145&lt;=TODAY(),"Follow up now","")))</f>
        <v/>
      </c>
    </row>
    <row r="146">
      <c r="D146" s="3" t="n"/>
      <c r="I146" s="3" t="n"/>
      <c r="J146" s="4">
        <f>IF(D146="","",IF(OR(F146="Offer",F146="Rejected",F146="Ghosted"),"",WORKDAY(MAX(D146,I146),Settings!$B$3)))</f>
        <v/>
      </c>
      <c r="K146" s="5">
        <f>IF(OR(D146="",OR(F146="Offer",F146="Rejected",F146="Ghosted")),"",TODAY()-MAX(D146,I146))</f>
        <v/>
      </c>
      <c r="L146" s="5">
        <f>IF(OR(D146="",OR(F146="Offer",F146="Rejected",F146="Ghosted")),"",IF(K146&gt;=Settings!$B$4,"No reply in "&amp;K146&amp;" days: mark Ghosted?",IF(J146&lt;=TODAY(),"Follow up now","")))</f>
        <v/>
      </c>
    </row>
    <row r="147">
      <c r="D147" s="3" t="n"/>
      <c r="I147" s="3" t="n"/>
      <c r="J147" s="4">
        <f>IF(D147="","",IF(OR(F147="Offer",F147="Rejected",F147="Ghosted"),"",WORKDAY(MAX(D147,I147),Settings!$B$3)))</f>
        <v/>
      </c>
      <c r="K147" s="5">
        <f>IF(OR(D147="",OR(F147="Offer",F147="Rejected",F147="Ghosted")),"",TODAY()-MAX(D147,I147))</f>
        <v/>
      </c>
      <c r="L147" s="5">
        <f>IF(OR(D147="",OR(F147="Offer",F147="Rejected",F147="Ghosted")),"",IF(K147&gt;=Settings!$B$4,"No reply in "&amp;K147&amp;" days: mark Ghosted?",IF(J147&lt;=TODAY(),"Follow up now","")))</f>
        <v/>
      </c>
    </row>
    <row r="148">
      <c r="D148" s="3" t="n"/>
      <c r="I148" s="3" t="n"/>
      <c r="J148" s="4">
        <f>IF(D148="","",IF(OR(F148="Offer",F148="Rejected",F148="Ghosted"),"",WORKDAY(MAX(D148,I148),Settings!$B$3)))</f>
        <v/>
      </c>
      <c r="K148" s="5">
        <f>IF(OR(D148="",OR(F148="Offer",F148="Rejected",F148="Ghosted")),"",TODAY()-MAX(D148,I148))</f>
        <v/>
      </c>
      <c r="L148" s="5">
        <f>IF(OR(D148="",OR(F148="Offer",F148="Rejected",F148="Ghosted")),"",IF(K148&gt;=Settings!$B$4,"No reply in "&amp;K148&amp;" days: mark Ghosted?",IF(J148&lt;=TODAY(),"Follow up now","")))</f>
        <v/>
      </c>
    </row>
    <row r="149">
      <c r="D149" s="3" t="n"/>
      <c r="I149" s="3" t="n"/>
      <c r="J149" s="4">
        <f>IF(D149="","",IF(OR(F149="Offer",F149="Rejected",F149="Ghosted"),"",WORKDAY(MAX(D149,I149),Settings!$B$3)))</f>
        <v/>
      </c>
      <c r="K149" s="5">
        <f>IF(OR(D149="",OR(F149="Offer",F149="Rejected",F149="Ghosted")),"",TODAY()-MAX(D149,I149))</f>
        <v/>
      </c>
      <c r="L149" s="5">
        <f>IF(OR(D149="",OR(F149="Offer",F149="Rejected",F149="Ghosted")),"",IF(K149&gt;=Settings!$B$4,"No reply in "&amp;K149&amp;" days: mark Ghosted?",IF(J149&lt;=TODAY(),"Follow up now","")))</f>
        <v/>
      </c>
    </row>
    <row r="150">
      <c r="D150" s="3" t="n"/>
      <c r="I150" s="3" t="n"/>
      <c r="J150" s="4">
        <f>IF(D150="","",IF(OR(F150="Offer",F150="Rejected",F150="Ghosted"),"",WORKDAY(MAX(D150,I150),Settings!$B$3)))</f>
        <v/>
      </c>
      <c r="K150" s="5">
        <f>IF(OR(D150="",OR(F150="Offer",F150="Rejected",F150="Ghosted")),"",TODAY()-MAX(D150,I150))</f>
        <v/>
      </c>
      <c r="L150" s="5">
        <f>IF(OR(D150="",OR(F150="Offer",F150="Rejected",F150="Ghosted")),"",IF(K150&gt;=Settings!$B$4,"No reply in "&amp;K150&amp;" days: mark Ghosted?",IF(J150&lt;=TODAY(),"Follow up now","")))</f>
        <v/>
      </c>
    </row>
    <row r="151">
      <c r="D151" s="3" t="n"/>
      <c r="I151" s="3" t="n"/>
      <c r="J151" s="4">
        <f>IF(D151="","",IF(OR(F151="Offer",F151="Rejected",F151="Ghosted"),"",WORKDAY(MAX(D151,I151),Settings!$B$3)))</f>
        <v/>
      </c>
      <c r="K151" s="5">
        <f>IF(OR(D151="",OR(F151="Offer",F151="Rejected",F151="Ghosted")),"",TODAY()-MAX(D151,I151))</f>
        <v/>
      </c>
      <c r="L151" s="5">
        <f>IF(OR(D151="",OR(F151="Offer",F151="Rejected",F151="Ghosted")),"",IF(K151&gt;=Settings!$B$4,"No reply in "&amp;K151&amp;" days: mark Ghosted?",IF(J151&lt;=TODAY(),"Follow up now","")))</f>
        <v/>
      </c>
    </row>
    <row r="152">
      <c r="D152" s="3" t="n"/>
      <c r="I152" s="3" t="n"/>
      <c r="J152" s="4">
        <f>IF(D152="","",IF(OR(F152="Offer",F152="Rejected",F152="Ghosted"),"",WORKDAY(MAX(D152,I152),Settings!$B$3)))</f>
        <v/>
      </c>
      <c r="K152" s="5">
        <f>IF(OR(D152="",OR(F152="Offer",F152="Rejected",F152="Ghosted")),"",TODAY()-MAX(D152,I152))</f>
        <v/>
      </c>
      <c r="L152" s="5">
        <f>IF(OR(D152="",OR(F152="Offer",F152="Rejected",F152="Ghosted")),"",IF(K152&gt;=Settings!$B$4,"No reply in "&amp;K152&amp;" days: mark Ghosted?",IF(J152&lt;=TODAY(),"Follow up now","")))</f>
        <v/>
      </c>
    </row>
    <row r="153">
      <c r="D153" s="3" t="n"/>
      <c r="I153" s="3" t="n"/>
      <c r="J153" s="4">
        <f>IF(D153="","",IF(OR(F153="Offer",F153="Rejected",F153="Ghosted"),"",WORKDAY(MAX(D153,I153),Settings!$B$3)))</f>
        <v/>
      </c>
      <c r="K153" s="5">
        <f>IF(OR(D153="",OR(F153="Offer",F153="Rejected",F153="Ghosted")),"",TODAY()-MAX(D153,I153))</f>
        <v/>
      </c>
      <c r="L153" s="5">
        <f>IF(OR(D153="",OR(F153="Offer",F153="Rejected",F153="Ghosted")),"",IF(K153&gt;=Settings!$B$4,"No reply in "&amp;K153&amp;" days: mark Ghosted?",IF(J153&lt;=TODAY(),"Follow up now","")))</f>
        <v/>
      </c>
    </row>
    <row r="154">
      <c r="D154" s="3" t="n"/>
      <c r="I154" s="3" t="n"/>
      <c r="J154" s="4">
        <f>IF(D154="","",IF(OR(F154="Offer",F154="Rejected",F154="Ghosted"),"",WORKDAY(MAX(D154,I154),Settings!$B$3)))</f>
        <v/>
      </c>
      <c r="K154" s="5">
        <f>IF(OR(D154="",OR(F154="Offer",F154="Rejected",F154="Ghosted")),"",TODAY()-MAX(D154,I154))</f>
        <v/>
      </c>
      <c r="L154" s="5">
        <f>IF(OR(D154="",OR(F154="Offer",F154="Rejected",F154="Ghosted")),"",IF(K154&gt;=Settings!$B$4,"No reply in "&amp;K154&amp;" days: mark Ghosted?",IF(J154&lt;=TODAY(),"Follow up now","")))</f>
        <v/>
      </c>
    </row>
    <row r="155">
      <c r="D155" s="3" t="n"/>
      <c r="I155" s="3" t="n"/>
      <c r="J155" s="4">
        <f>IF(D155="","",IF(OR(F155="Offer",F155="Rejected",F155="Ghosted"),"",WORKDAY(MAX(D155,I155),Settings!$B$3)))</f>
        <v/>
      </c>
      <c r="K155" s="5">
        <f>IF(OR(D155="",OR(F155="Offer",F155="Rejected",F155="Ghosted")),"",TODAY()-MAX(D155,I155))</f>
        <v/>
      </c>
      <c r="L155" s="5">
        <f>IF(OR(D155="",OR(F155="Offer",F155="Rejected",F155="Ghosted")),"",IF(K155&gt;=Settings!$B$4,"No reply in "&amp;K155&amp;" days: mark Ghosted?",IF(J155&lt;=TODAY(),"Follow up now","")))</f>
        <v/>
      </c>
    </row>
    <row r="156">
      <c r="D156" s="3" t="n"/>
      <c r="I156" s="3" t="n"/>
      <c r="J156" s="4">
        <f>IF(D156="","",IF(OR(F156="Offer",F156="Rejected",F156="Ghosted"),"",WORKDAY(MAX(D156,I156),Settings!$B$3)))</f>
        <v/>
      </c>
      <c r="K156" s="5">
        <f>IF(OR(D156="",OR(F156="Offer",F156="Rejected",F156="Ghosted")),"",TODAY()-MAX(D156,I156))</f>
        <v/>
      </c>
      <c r="L156" s="5">
        <f>IF(OR(D156="",OR(F156="Offer",F156="Rejected",F156="Ghosted")),"",IF(K156&gt;=Settings!$B$4,"No reply in "&amp;K156&amp;" days: mark Ghosted?",IF(J156&lt;=TODAY(),"Follow up now","")))</f>
        <v/>
      </c>
    </row>
    <row r="157">
      <c r="D157" s="3" t="n"/>
      <c r="I157" s="3" t="n"/>
      <c r="J157" s="4">
        <f>IF(D157="","",IF(OR(F157="Offer",F157="Rejected",F157="Ghosted"),"",WORKDAY(MAX(D157,I157),Settings!$B$3)))</f>
        <v/>
      </c>
      <c r="K157" s="5">
        <f>IF(OR(D157="",OR(F157="Offer",F157="Rejected",F157="Ghosted")),"",TODAY()-MAX(D157,I157))</f>
        <v/>
      </c>
      <c r="L157" s="5">
        <f>IF(OR(D157="",OR(F157="Offer",F157="Rejected",F157="Ghosted")),"",IF(K157&gt;=Settings!$B$4,"No reply in "&amp;K157&amp;" days: mark Ghosted?",IF(J157&lt;=TODAY(),"Follow up now","")))</f>
        <v/>
      </c>
    </row>
    <row r="158">
      <c r="D158" s="3" t="n"/>
      <c r="I158" s="3" t="n"/>
      <c r="J158" s="4">
        <f>IF(D158="","",IF(OR(F158="Offer",F158="Rejected",F158="Ghosted"),"",WORKDAY(MAX(D158,I158),Settings!$B$3)))</f>
        <v/>
      </c>
      <c r="K158" s="5">
        <f>IF(OR(D158="",OR(F158="Offer",F158="Rejected",F158="Ghosted")),"",TODAY()-MAX(D158,I158))</f>
        <v/>
      </c>
      <c r="L158" s="5">
        <f>IF(OR(D158="",OR(F158="Offer",F158="Rejected",F158="Ghosted")),"",IF(K158&gt;=Settings!$B$4,"No reply in "&amp;K158&amp;" days: mark Ghosted?",IF(J158&lt;=TODAY(),"Follow up now","")))</f>
        <v/>
      </c>
    </row>
    <row r="159">
      <c r="D159" s="3" t="n"/>
      <c r="I159" s="3" t="n"/>
      <c r="J159" s="4">
        <f>IF(D159="","",IF(OR(F159="Offer",F159="Rejected",F159="Ghosted"),"",WORKDAY(MAX(D159,I159),Settings!$B$3)))</f>
        <v/>
      </c>
      <c r="K159" s="5">
        <f>IF(OR(D159="",OR(F159="Offer",F159="Rejected",F159="Ghosted")),"",TODAY()-MAX(D159,I159))</f>
        <v/>
      </c>
      <c r="L159" s="5">
        <f>IF(OR(D159="",OR(F159="Offer",F159="Rejected",F159="Ghosted")),"",IF(K159&gt;=Settings!$B$4,"No reply in "&amp;K159&amp;" days: mark Ghosted?",IF(J159&lt;=TODAY(),"Follow up now","")))</f>
        <v/>
      </c>
    </row>
    <row r="160">
      <c r="D160" s="3" t="n"/>
      <c r="I160" s="3" t="n"/>
      <c r="J160" s="4">
        <f>IF(D160="","",IF(OR(F160="Offer",F160="Rejected",F160="Ghosted"),"",WORKDAY(MAX(D160,I160),Settings!$B$3)))</f>
        <v/>
      </c>
      <c r="K160" s="5">
        <f>IF(OR(D160="",OR(F160="Offer",F160="Rejected",F160="Ghosted")),"",TODAY()-MAX(D160,I160))</f>
        <v/>
      </c>
      <c r="L160" s="5">
        <f>IF(OR(D160="",OR(F160="Offer",F160="Rejected",F160="Ghosted")),"",IF(K160&gt;=Settings!$B$4,"No reply in "&amp;K160&amp;" days: mark Ghosted?",IF(J160&lt;=TODAY(),"Follow up now","")))</f>
        <v/>
      </c>
    </row>
    <row r="161">
      <c r="D161" s="3" t="n"/>
      <c r="I161" s="3" t="n"/>
      <c r="J161" s="4">
        <f>IF(D161="","",IF(OR(F161="Offer",F161="Rejected",F161="Ghosted"),"",WORKDAY(MAX(D161,I161),Settings!$B$3)))</f>
        <v/>
      </c>
      <c r="K161" s="5">
        <f>IF(OR(D161="",OR(F161="Offer",F161="Rejected",F161="Ghosted")),"",TODAY()-MAX(D161,I161))</f>
        <v/>
      </c>
      <c r="L161" s="5">
        <f>IF(OR(D161="",OR(F161="Offer",F161="Rejected",F161="Ghosted")),"",IF(K161&gt;=Settings!$B$4,"No reply in "&amp;K161&amp;" days: mark Ghosted?",IF(J161&lt;=TODAY(),"Follow up now","")))</f>
        <v/>
      </c>
    </row>
    <row r="162">
      <c r="D162" s="3" t="n"/>
      <c r="I162" s="3" t="n"/>
      <c r="J162" s="4">
        <f>IF(D162="","",IF(OR(F162="Offer",F162="Rejected",F162="Ghosted"),"",WORKDAY(MAX(D162,I162),Settings!$B$3)))</f>
        <v/>
      </c>
      <c r="K162" s="5">
        <f>IF(OR(D162="",OR(F162="Offer",F162="Rejected",F162="Ghosted")),"",TODAY()-MAX(D162,I162))</f>
        <v/>
      </c>
      <c r="L162" s="5">
        <f>IF(OR(D162="",OR(F162="Offer",F162="Rejected",F162="Ghosted")),"",IF(K162&gt;=Settings!$B$4,"No reply in "&amp;K162&amp;" days: mark Ghosted?",IF(J162&lt;=TODAY(),"Follow up now","")))</f>
        <v/>
      </c>
    </row>
    <row r="163">
      <c r="D163" s="3" t="n"/>
      <c r="I163" s="3" t="n"/>
      <c r="J163" s="4">
        <f>IF(D163="","",IF(OR(F163="Offer",F163="Rejected",F163="Ghosted"),"",WORKDAY(MAX(D163,I163),Settings!$B$3)))</f>
        <v/>
      </c>
      <c r="K163" s="5">
        <f>IF(OR(D163="",OR(F163="Offer",F163="Rejected",F163="Ghosted")),"",TODAY()-MAX(D163,I163))</f>
        <v/>
      </c>
      <c r="L163" s="5">
        <f>IF(OR(D163="",OR(F163="Offer",F163="Rejected",F163="Ghosted")),"",IF(K163&gt;=Settings!$B$4,"No reply in "&amp;K163&amp;" days: mark Ghosted?",IF(J163&lt;=TODAY(),"Follow up now","")))</f>
        <v/>
      </c>
    </row>
    <row r="164">
      <c r="D164" s="3" t="n"/>
      <c r="I164" s="3" t="n"/>
      <c r="J164" s="4">
        <f>IF(D164="","",IF(OR(F164="Offer",F164="Rejected",F164="Ghosted"),"",WORKDAY(MAX(D164,I164),Settings!$B$3)))</f>
        <v/>
      </c>
      <c r="K164" s="5">
        <f>IF(OR(D164="",OR(F164="Offer",F164="Rejected",F164="Ghosted")),"",TODAY()-MAX(D164,I164))</f>
        <v/>
      </c>
      <c r="L164" s="5">
        <f>IF(OR(D164="",OR(F164="Offer",F164="Rejected",F164="Ghosted")),"",IF(K164&gt;=Settings!$B$4,"No reply in "&amp;K164&amp;" days: mark Ghosted?",IF(J164&lt;=TODAY(),"Follow up now","")))</f>
        <v/>
      </c>
    </row>
    <row r="165">
      <c r="D165" s="3" t="n"/>
      <c r="I165" s="3" t="n"/>
      <c r="J165" s="4">
        <f>IF(D165="","",IF(OR(F165="Offer",F165="Rejected",F165="Ghosted"),"",WORKDAY(MAX(D165,I165),Settings!$B$3)))</f>
        <v/>
      </c>
      <c r="K165" s="5">
        <f>IF(OR(D165="",OR(F165="Offer",F165="Rejected",F165="Ghosted")),"",TODAY()-MAX(D165,I165))</f>
        <v/>
      </c>
      <c r="L165" s="5">
        <f>IF(OR(D165="",OR(F165="Offer",F165="Rejected",F165="Ghosted")),"",IF(K165&gt;=Settings!$B$4,"No reply in "&amp;K165&amp;" days: mark Ghosted?",IF(J165&lt;=TODAY(),"Follow up now","")))</f>
        <v/>
      </c>
    </row>
    <row r="166">
      <c r="D166" s="3" t="n"/>
      <c r="I166" s="3" t="n"/>
      <c r="J166" s="4">
        <f>IF(D166="","",IF(OR(F166="Offer",F166="Rejected",F166="Ghosted"),"",WORKDAY(MAX(D166,I166),Settings!$B$3)))</f>
        <v/>
      </c>
      <c r="K166" s="5">
        <f>IF(OR(D166="",OR(F166="Offer",F166="Rejected",F166="Ghosted")),"",TODAY()-MAX(D166,I166))</f>
        <v/>
      </c>
      <c r="L166" s="5">
        <f>IF(OR(D166="",OR(F166="Offer",F166="Rejected",F166="Ghosted")),"",IF(K166&gt;=Settings!$B$4,"No reply in "&amp;K166&amp;" days: mark Ghosted?",IF(J166&lt;=TODAY(),"Follow up now","")))</f>
        <v/>
      </c>
    </row>
    <row r="167">
      <c r="D167" s="3" t="n"/>
      <c r="I167" s="3" t="n"/>
      <c r="J167" s="4">
        <f>IF(D167="","",IF(OR(F167="Offer",F167="Rejected",F167="Ghosted"),"",WORKDAY(MAX(D167,I167),Settings!$B$3)))</f>
        <v/>
      </c>
      <c r="K167" s="5">
        <f>IF(OR(D167="",OR(F167="Offer",F167="Rejected",F167="Ghosted")),"",TODAY()-MAX(D167,I167))</f>
        <v/>
      </c>
      <c r="L167" s="5">
        <f>IF(OR(D167="",OR(F167="Offer",F167="Rejected",F167="Ghosted")),"",IF(K167&gt;=Settings!$B$4,"No reply in "&amp;K167&amp;" days: mark Ghosted?",IF(J167&lt;=TODAY(),"Follow up now","")))</f>
        <v/>
      </c>
    </row>
    <row r="168">
      <c r="D168" s="3" t="n"/>
      <c r="I168" s="3" t="n"/>
      <c r="J168" s="4">
        <f>IF(D168="","",IF(OR(F168="Offer",F168="Rejected",F168="Ghosted"),"",WORKDAY(MAX(D168,I168),Settings!$B$3)))</f>
        <v/>
      </c>
      <c r="K168" s="5">
        <f>IF(OR(D168="",OR(F168="Offer",F168="Rejected",F168="Ghosted")),"",TODAY()-MAX(D168,I168))</f>
        <v/>
      </c>
      <c r="L168" s="5">
        <f>IF(OR(D168="",OR(F168="Offer",F168="Rejected",F168="Ghosted")),"",IF(K168&gt;=Settings!$B$4,"No reply in "&amp;K168&amp;" days: mark Ghosted?",IF(J168&lt;=TODAY(),"Follow up now","")))</f>
        <v/>
      </c>
    </row>
    <row r="169">
      <c r="D169" s="3" t="n"/>
      <c r="I169" s="3" t="n"/>
      <c r="J169" s="4">
        <f>IF(D169="","",IF(OR(F169="Offer",F169="Rejected",F169="Ghosted"),"",WORKDAY(MAX(D169,I169),Settings!$B$3)))</f>
        <v/>
      </c>
      <c r="K169" s="5">
        <f>IF(OR(D169="",OR(F169="Offer",F169="Rejected",F169="Ghosted")),"",TODAY()-MAX(D169,I169))</f>
        <v/>
      </c>
      <c r="L169" s="5">
        <f>IF(OR(D169="",OR(F169="Offer",F169="Rejected",F169="Ghosted")),"",IF(K169&gt;=Settings!$B$4,"No reply in "&amp;K169&amp;" days: mark Ghosted?",IF(J169&lt;=TODAY(),"Follow up now","")))</f>
        <v/>
      </c>
    </row>
    <row r="170">
      <c r="D170" s="3" t="n"/>
      <c r="I170" s="3" t="n"/>
      <c r="J170" s="4">
        <f>IF(D170="","",IF(OR(F170="Offer",F170="Rejected",F170="Ghosted"),"",WORKDAY(MAX(D170,I170),Settings!$B$3)))</f>
        <v/>
      </c>
      <c r="K170" s="5">
        <f>IF(OR(D170="",OR(F170="Offer",F170="Rejected",F170="Ghosted")),"",TODAY()-MAX(D170,I170))</f>
        <v/>
      </c>
      <c r="L170" s="5">
        <f>IF(OR(D170="",OR(F170="Offer",F170="Rejected",F170="Ghosted")),"",IF(K170&gt;=Settings!$B$4,"No reply in "&amp;K170&amp;" days: mark Ghosted?",IF(J170&lt;=TODAY(),"Follow up now","")))</f>
        <v/>
      </c>
    </row>
    <row r="171">
      <c r="D171" s="3" t="n"/>
      <c r="I171" s="3" t="n"/>
      <c r="J171" s="4">
        <f>IF(D171="","",IF(OR(F171="Offer",F171="Rejected",F171="Ghosted"),"",WORKDAY(MAX(D171,I171),Settings!$B$3)))</f>
        <v/>
      </c>
      <c r="K171" s="5">
        <f>IF(OR(D171="",OR(F171="Offer",F171="Rejected",F171="Ghosted")),"",TODAY()-MAX(D171,I171))</f>
        <v/>
      </c>
      <c r="L171" s="5">
        <f>IF(OR(D171="",OR(F171="Offer",F171="Rejected",F171="Ghosted")),"",IF(K171&gt;=Settings!$B$4,"No reply in "&amp;K171&amp;" days: mark Ghosted?",IF(J171&lt;=TODAY(),"Follow up now","")))</f>
        <v/>
      </c>
    </row>
    <row r="172">
      <c r="D172" s="3" t="n"/>
      <c r="I172" s="3" t="n"/>
      <c r="J172" s="4">
        <f>IF(D172="","",IF(OR(F172="Offer",F172="Rejected",F172="Ghosted"),"",WORKDAY(MAX(D172,I172),Settings!$B$3)))</f>
        <v/>
      </c>
      <c r="K172" s="5">
        <f>IF(OR(D172="",OR(F172="Offer",F172="Rejected",F172="Ghosted")),"",TODAY()-MAX(D172,I172))</f>
        <v/>
      </c>
      <c r="L172" s="5">
        <f>IF(OR(D172="",OR(F172="Offer",F172="Rejected",F172="Ghosted")),"",IF(K172&gt;=Settings!$B$4,"No reply in "&amp;K172&amp;" days: mark Ghosted?",IF(J172&lt;=TODAY(),"Follow up now","")))</f>
        <v/>
      </c>
    </row>
    <row r="173">
      <c r="D173" s="3" t="n"/>
      <c r="I173" s="3" t="n"/>
      <c r="J173" s="4">
        <f>IF(D173="","",IF(OR(F173="Offer",F173="Rejected",F173="Ghosted"),"",WORKDAY(MAX(D173,I173),Settings!$B$3)))</f>
        <v/>
      </c>
      <c r="K173" s="5">
        <f>IF(OR(D173="",OR(F173="Offer",F173="Rejected",F173="Ghosted")),"",TODAY()-MAX(D173,I173))</f>
        <v/>
      </c>
      <c r="L173" s="5">
        <f>IF(OR(D173="",OR(F173="Offer",F173="Rejected",F173="Ghosted")),"",IF(K173&gt;=Settings!$B$4,"No reply in "&amp;K173&amp;" days: mark Ghosted?",IF(J173&lt;=TODAY(),"Follow up now","")))</f>
        <v/>
      </c>
    </row>
    <row r="174">
      <c r="D174" s="3" t="n"/>
      <c r="I174" s="3" t="n"/>
      <c r="J174" s="4">
        <f>IF(D174="","",IF(OR(F174="Offer",F174="Rejected",F174="Ghosted"),"",WORKDAY(MAX(D174,I174),Settings!$B$3)))</f>
        <v/>
      </c>
      <c r="K174" s="5">
        <f>IF(OR(D174="",OR(F174="Offer",F174="Rejected",F174="Ghosted")),"",TODAY()-MAX(D174,I174))</f>
        <v/>
      </c>
      <c r="L174" s="5">
        <f>IF(OR(D174="",OR(F174="Offer",F174="Rejected",F174="Ghosted")),"",IF(K174&gt;=Settings!$B$4,"No reply in "&amp;K174&amp;" days: mark Ghosted?",IF(J174&lt;=TODAY(),"Follow up now","")))</f>
        <v/>
      </c>
    </row>
    <row r="175">
      <c r="D175" s="3" t="n"/>
      <c r="I175" s="3" t="n"/>
      <c r="J175" s="4">
        <f>IF(D175="","",IF(OR(F175="Offer",F175="Rejected",F175="Ghosted"),"",WORKDAY(MAX(D175,I175),Settings!$B$3)))</f>
        <v/>
      </c>
      <c r="K175" s="5">
        <f>IF(OR(D175="",OR(F175="Offer",F175="Rejected",F175="Ghosted")),"",TODAY()-MAX(D175,I175))</f>
        <v/>
      </c>
      <c r="L175" s="5">
        <f>IF(OR(D175="",OR(F175="Offer",F175="Rejected",F175="Ghosted")),"",IF(K175&gt;=Settings!$B$4,"No reply in "&amp;K175&amp;" days: mark Ghosted?",IF(J175&lt;=TODAY(),"Follow up now","")))</f>
        <v/>
      </c>
    </row>
    <row r="176">
      <c r="D176" s="3" t="n"/>
      <c r="I176" s="3" t="n"/>
      <c r="J176" s="4">
        <f>IF(D176="","",IF(OR(F176="Offer",F176="Rejected",F176="Ghosted"),"",WORKDAY(MAX(D176,I176),Settings!$B$3)))</f>
        <v/>
      </c>
      <c r="K176" s="5">
        <f>IF(OR(D176="",OR(F176="Offer",F176="Rejected",F176="Ghosted")),"",TODAY()-MAX(D176,I176))</f>
        <v/>
      </c>
      <c r="L176" s="5">
        <f>IF(OR(D176="",OR(F176="Offer",F176="Rejected",F176="Ghosted")),"",IF(K176&gt;=Settings!$B$4,"No reply in "&amp;K176&amp;" days: mark Ghosted?",IF(J176&lt;=TODAY(),"Follow up now","")))</f>
        <v/>
      </c>
    </row>
    <row r="177">
      <c r="D177" s="3" t="n"/>
      <c r="I177" s="3" t="n"/>
      <c r="J177" s="4">
        <f>IF(D177="","",IF(OR(F177="Offer",F177="Rejected",F177="Ghosted"),"",WORKDAY(MAX(D177,I177),Settings!$B$3)))</f>
        <v/>
      </c>
      <c r="K177" s="5">
        <f>IF(OR(D177="",OR(F177="Offer",F177="Rejected",F177="Ghosted")),"",TODAY()-MAX(D177,I177))</f>
        <v/>
      </c>
      <c r="L177" s="5">
        <f>IF(OR(D177="",OR(F177="Offer",F177="Rejected",F177="Ghosted")),"",IF(K177&gt;=Settings!$B$4,"No reply in "&amp;K177&amp;" days: mark Ghosted?",IF(J177&lt;=TODAY(),"Follow up now","")))</f>
        <v/>
      </c>
    </row>
    <row r="178">
      <c r="D178" s="3" t="n"/>
      <c r="I178" s="3" t="n"/>
      <c r="J178" s="4">
        <f>IF(D178="","",IF(OR(F178="Offer",F178="Rejected",F178="Ghosted"),"",WORKDAY(MAX(D178,I178),Settings!$B$3)))</f>
        <v/>
      </c>
      <c r="K178" s="5">
        <f>IF(OR(D178="",OR(F178="Offer",F178="Rejected",F178="Ghosted")),"",TODAY()-MAX(D178,I178))</f>
        <v/>
      </c>
      <c r="L178" s="5">
        <f>IF(OR(D178="",OR(F178="Offer",F178="Rejected",F178="Ghosted")),"",IF(K178&gt;=Settings!$B$4,"No reply in "&amp;K178&amp;" days: mark Ghosted?",IF(J178&lt;=TODAY(),"Follow up now","")))</f>
        <v/>
      </c>
    </row>
    <row r="179">
      <c r="D179" s="3" t="n"/>
      <c r="I179" s="3" t="n"/>
      <c r="J179" s="4">
        <f>IF(D179="","",IF(OR(F179="Offer",F179="Rejected",F179="Ghosted"),"",WORKDAY(MAX(D179,I179),Settings!$B$3)))</f>
        <v/>
      </c>
      <c r="K179" s="5">
        <f>IF(OR(D179="",OR(F179="Offer",F179="Rejected",F179="Ghosted")),"",TODAY()-MAX(D179,I179))</f>
        <v/>
      </c>
      <c r="L179" s="5">
        <f>IF(OR(D179="",OR(F179="Offer",F179="Rejected",F179="Ghosted")),"",IF(K179&gt;=Settings!$B$4,"No reply in "&amp;K179&amp;" days: mark Ghosted?",IF(J179&lt;=TODAY(),"Follow up now","")))</f>
        <v/>
      </c>
    </row>
    <row r="180">
      <c r="D180" s="3" t="n"/>
      <c r="I180" s="3" t="n"/>
      <c r="J180" s="4">
        <f>IF(D180="","",IF(OR(F180="Offer",F180="Rejected",F180="Ghosted"),"",WORKDAY(MAX(D180,I180),Settings!$B$3)))</f>
        <v/>
      </c>
      <c r="K180" s="5">
        <f>IF(OR(D180="",OR(F180="Offer",F180="Rejected",F180="Ghosted")),"",TODAY()-MAX(D180,I180))</f>
        <v/>
      </c>
      <c r="L180" s="5">
        <f>IF(OR(D180="",OR(F180="Offer",F180="Rejected",F180="Ghosted")),"",IF(K180&gt;=Settings!$B$4,"No reply in "&amp;K180&amp;" days: mark Ghosted?",IF(J180&lt;=TODAY(),"Follow up now","")))</f>
        <v/>
      </c>
    </row>
    <row r="181">
      <c r="D181" s="3" t="n"/>
      <c r="I181" s="3" t="n"/>
      <c r="J181" s="4">
        <f>IF(D181="","",IF(OR(F181="Offer",F181="Rejected",F181="Ghosted"),"",WORKDAY(MAX(D181,I181),Settings!$B$3)))</f>
        <v/>
      </c>
      <c r="K181" s="5">
        <f>IF(OR(D181="",OR(F181="Offer",F181="Rejected",F181="Ghosted")),"",TODAY()-MAX(D181,I181))</f>
        <v/>
      </c>
      <c r="L181" s="5">
        <f>IF(OR(D181="",OR(F181="Offer",F181="Rejected",F181="Ghosted")),"",IF(K181&gt;=Settings!$B$4,"No reply in "&amp;K181&amp;" days: mark Ghosted?",IF(J181&lt;=TODAY(),"Follow up now","")))</f>
        <v/>
      </c>
    </row>
    <row r="182">
      <c r="D182" s="3" t="n"/>
      <c r="I182" s="3" t="n"/>
      <c r="J182" s="4">
        <f>IF(D182="","",IF(OR(F182="Offer",F182="Rejected",F182="Ghosted"),"",WORKDAY(MAX(D182,I182),Settings!$B$3)))</f>
        <v/>
      </c>
      <c r="K182" s="5">
        <f>IF(OR(D182="",OR(F182="Offer",F182="Rejected",F182="Ghosted")),"",TODAY()-MAX(D182,I182))</f>
        <v/>
      </c>
      <c r="L182" s="5">
        <f>IF(OR(D182="",OR(F182="Offer",F182="Rejected",F182="Ghosted")),"",IF(K182&gt;=Settings!$B$4,"No reply in "&amp;K182&amp;" days: mark Ghosted?",IF(J182&lt;=TODAY(),"Follow up now","")))</f>
        <v/>
      </c>
    </row>
    <row r="183">
      <c r="D183" s="3" t="n"/>
      <c r="I183" s="3" t="n"/>
      <c r="J183" s="4">
        <f>IF(D183="","",IF(OR(F183="Offer",F183="Rejected",F183="Ghosted"),"",WORKDAY(MAX(D183,I183),Settings!$B$3)))</f>
        <v/>
      </c>
      <c r="K183" s="5">
        <f>IF(OR(D183="",OR(F183="Offer",F183="Rejected",F183="Ghosted")),"",TODAY()-MAX(D183,I183))</f>
        <v/>
      </c>
      <c r="L183" s="5">
        <f>IF(OR(D183="",OR(F183="Offer",F183="Rejected",F183="Ghosted")),"",IF(K183&gt;=Settings!$B$4,"No reply in "&amp;K183&amp;" days: mark Ghosted?",IF(J183&lt;=TODAY(),"Follow up now","")))</f>
        <v/>
      </c>
    </row>
    <row r="184">
      <c r="D184" s="3" t="n"/>
      <c r="I184" s="3" t="n"/>
      <c r="J184" s="4">
        <f>IF(D184="","",IF(OR(F184="Offer",F184="Rejected",F184="Ghosted"),"",WORKDAY(MAX(D184,I184),Settings!$B$3)))</f>
        <v/>
      </c>
      <c r="K184" s="5">
        <f>IF(OR(D184="",OR(F184="Offer",F184="Rejected",F184="Ghosted")),"",TODAY()-MAX(D184,I184))</f>
        <v/>
      </c>
      <c r="L184" s="5">
        <f>IF(OR(D184="",OR(F184="Offer",F184="Rejected",F184="Ghosted")),"",IF(K184&gt;=Settings!$B$4,"No reply in "&amp;K184&amp;" days: mark Ghosted?",IF(J184&lt;=TODAY(),"Follow up now","")))</f>
        <v/>
      </c>
    </row>
    <row r="185">
      <c r="D185" s="3" t="n"/>
      <c r="I185" s="3" t="n"/>
      <c r="J185" s="4">
        <f>IF(D185="","",IF(OR(F185="Offer",F185="Rejected",F185="Ghosted"),"",WORKDAY(MAX(D185,I185),Settings!$B$3)))</f>
        <v/>
      </c>
      <c r="K185" s="5">
        <f>IF(OR(D185="",OR(F185="Offer",F185="Rejected",F185="Ghosted")),"",TODAY()-MAX(D185,I185))</f>
        <v/>
      </c>
      <c r="L185" s="5">
        <f>IF(OR(D185="",OR(F185="Offer",F185="Rejected",F185="Ghosted")),"",IF(K185&gt;=Settings!$B$4,"No reply in "&amp;K185&amp;" days: mark Ghosted?",IF(J185&lt;=TODAY(),"Follow up now","")))</f>
        <v/>
      </c>
    </row>
    <row r="186">
      <c r="D186" s="3" t="n"/>
      <c r="I186" s="3" t="n"/>
      <c r="J186" s="4">
        <f>IF(D186="","",IF(OR(F186="Offer",F186="Rejected",F186="Ghosted"),"",WORKDAY(MAX(D186,I186),Settings!$B$3)))</f>
        <v/>
      </c>
      <c r="K186" s="5">
        <f>IF(OR(D186="",OR(F186="Offer",F186="Rejected",F186="Ghosted")),"",TODAY()-MAX(D186,I186))</f>
        <v/>
      </c>
      <c r="L186" s="5">
        <f>IF(OR(D186="",OR(F186="Offer",F186="Rejected",F186="Ghosted")),"",IF(K186&gt;=Settings!$B$4,"No reply in "&amp;K186&amp;" days: mark Ghosted?",IF(J186&lt;=TODAY(),"Follow up now","")))</f>
        <v/>
      </c>
    </row>
    <row r="187">
      <c r="D187" s="3" t="n"/>
      <c r="I187" s="3" t="n"/>
      <c r="J187" s="4">
        <f>IF(D187="","",IF(OR(F187="Offer",F187="Rejected",F187="Ghosted"),"",WORKDAY(MAX(D187,I187),Settings!$B$3)))</f>
        <v/>
      </c>
      <c r="K187" s="5">
        <f>IF(OR(D187="",OR(F187="Offer",F187="Rejected",F187="Ghosted")),"",TODAY()-MAX(D187,I187))</f>
        <v/>
      </c>
      <c r="L187" s="5">
        <f>IF(OR(D187="",OR(F187="Offer",F187="Rejected",F187="Ghosted")),"",IF(K187&gt;=Settings!$B$4,"No reply in "&amp;K187&amp;" days: mark Ghosted?",IF(J187&lt;=TODAY(),"Follow up now","")))</f>
        <v/>
      </c>
    </row>
    <row r="188">
      <c r="D188" s="3" t="n"/>
      <c r="I188" s="3" t="n"/>
      <c r="J188" s="4">
        <f>IF(D188="","",IF(OR(F188="Offer",F188="Rejected",F188="Ghosted"),"",WORKDAY(MAX(D188,I188),Settings!$B$3)))</f>
        <v/>
      </c>
      <c r="K188" s="5">
        <f>IF(OR(D188="",OR(F188="Offer",F188="Rejected",F188="Ghosted")),"",TODAY()-MAX(D188,I188))</f>
        <v/>
      </c>
      <c r="L188" s="5">
        <f>IF(OR(D188="",OR(F188="Offer",F188="Rejected",F188="Ghosted")),"",IF(K188&gt;=Settings!$B$4,"No reply in "&amp;K188&amp;" days: mark Ghosted?",IF(J188&lt;=TODAY(),"Follow up now","")))</f>
        <v/>
      </c>
    </row>
    <row r="189">
      <c r="D189" s="3" t="n"/>
      <c r="I189" s="3" t="n"/>
      <c r="J189" s="4">
        <f>IF(D189="","",IF(OR(F189="Offer",F189="Rejected",F189="Ghosted"),"",WORKDAY(MAX(D189,I189),Settings!$B$3)))</f>
        <v/>
      </c>
      <c r="K189" s="5">
        <f>IF(OR(D189="",OR(F189="Offer",F189="Rejected",F189="Ghosted")),"",TODAY()-MAX(D189,I189))</f>
        <v/>
      </c>
      <c r="L189" s="5">
        <f>IF(OR(D189="",OR(F189="Offer",F189="Rejected",F189="Ghosted")),"",IF(K189&gt;=Settings!$B$4,"No reply in "&amp;K189&amp;" days: mark Ghosted?",IF(J189&lt;=TODAY(),"Follow up now","")))</f>
        <v/>
      </c>
    </row>
    <row r="190">
      <c r="D190" s="3" t="n"/>
      <c r="I190" s="3" t="n"/>
      <c r="J190" s="4">
        <f>IF(D190="","",IF(OR(F190="Offer",F190="Rejected",F190="Ghosted"),"",WORKDAY(MAX(D190,I190),Settings!$B$3)))</f>
        <v/>
      </c>
      <c r="K190" s="5">
        <f>IF(OR(D190="",OR(F190="Offer",F190="Rejected",F190="Ghosted")),"",TODAY()-MAX(D190,I190))</f>
        <v/>
      </c>
      <c r="L190" s="5">
        <f>IF(OR(D190="",OR(F190="Offer",F190="Rejected",F190="Ghosted")),"",IF(K190&gt;=Settings!$B$4,"No reply in "&amp;K190&amp;" days: mark Ghosted?",IF(J190&lt;=TODAY(),"Follow up now","")))</f>
        <v/>
      </c>
    </row>
    <row r="191">
      <c r="D191" s="3" t="n"/>
      <c r="I191" s="3" t="n"/>
      <c r="J191" s="4">
        <f>IF(D191="","",IF(OR(F191="Offer",F191="Rejected",F191="Ghosted"),"",WORKDAY(MAX(D191,I191),Settings!$B$3)))</f>
        <v/>
      </c>
      <c r="K191" s="5">
        <f>IF(OR(D191="",OR(F191="Offer",F191="Rejected",F191="Ghosted")),"",TODAY()-MAX(D191,I191))</f>
        <v/>
      </c>
      <c r="L191" s="5">
        <f>IF(OR(D191="",OR(F191="Offer",F191="Rejected",F191="Ghosted")),"",IF(K191&gt;=Settings!$B$4,"No reply in "&amp;K191&amp;" days: mark Ghosted?",IF(J191&lt;=TODAY(),"Follow up now","")))</f>
        <v/>
      </c>
    </row>
    <row r="192">
      <c r="D192" s="3" t="n"/>
      <c r="I192" s="3" t="n"/>
      <c r="J192" s="4">
        <f>IF(D192="","",IF(OR(F192="Offer",F192="Rejected",F192="Ghosted"),"",WORKDAY(MAX(D192,I192),Settings!$B$3)))</f>
        <v/>
      </c>
      <c r="K192" s="5">
        <f>IF(OR(D192="",OR(F192="Offer",F192="Rejected",F192="Ghosted")),"",TODAY()-MAX(D192,I192))</f>
        <v/>
      </c>
      <c r="L192" s="5">
        <f>IF(OR(D192="",OR(F192="Offer",F192="Rejected",F192="Ghosted")),"",IF(K192&gt;=Settings!$B$4,"No reply in "&amp;K192&amp;" days: mark Ghosted?",IF(J192&lt;=TODAY(),"Follow up now","")))</f>
        <v/>
      </c>
    </row>
    <row r="193">
      <c r="D193" s="3" t="n"/>
      <c r="I193" s="3" t="n"/>
      <c r="J193" s="4">
        <f>IF(D193="","",IF(OR(F193="Offer",F193="Rejected",F193="Ghosted"),"",WORKDAY(MAX(D193,I193),Settings!$B$3)))</f>
        <v/>
      </c>
      <c r="K193" s="5">
        <f>IF(OR(D193="",OR(F193="Offer",F193="Rejected",F193="Ghosted")),"",TODAY()-MAX(D193,I193))</f>
        <v/>
      </c>
      <c r="L193" s="5">
        <f>IF(OR(D193="",OR(F193="Offer",F193="Rejected",F193="Ghosted")),"",IF(K193&gt;=Settings!$B$4,"No reply in "&amp;K193&amp;" days: mark Ghosted?",IF(J193&lt;=TODAY(),"Follow up now","")))</f>
        <v/>
      </c>
    </row>
    <row r="194">
      <c r="D194" s="3" t="n"/>
      <c r="I194" s="3" t="n"/>
      <c r="J194" s="4">
        <f>IF(D194="","",IF(OR(F194="Offer",F194="Rejected",F194="Ghosted"),"",WORKDAY(MAX(D194,I194),Settings!$B$3)))</f>
        <v/>
      </c>
      <c r="K194" s="5">
        <f>IF(OR(D194="",OR(F194="Offer",F194="Rejected",F194="Ghosted")),"",TODAY()-MAX(D194,I194))</f>
        <v/>
      </c>
      <c r="L194" s="5">
        <f>IF(OR(D194="",OR(F194="Offer",F194="Rejected",F194="Ghosted")),"",IF(K194&gt;=Settings!$B$4,"No reply in "&amp;K194&amp;" days: mark Ghosted?",IF(J194&lt;=TODAY(),"Follow up now","")))</f>
        <v/>
      </c>
    </row>
    <row r="195">
      <c r="D195" s="3" t="n"/>
      <c r="I195" s="3" t="n"/>
      <c r="J195" s="4">
        <f>IF(D195="","",IF(OR(F195="Offer",F195="Rejected",F195="Ghosted"),"",WORKDAY(MAX(D195,I195),Settings!$B$3)))</f>
        <v/>
      </c>
      <c r="K195" s="5">
        <f>IF(OR(D195="",OR(F195="Offer",F195="Rejected",F195="Ghosted")),"",TODAY()-MAX(D195,I195))</f>
        <v/>
      </c>
      <c r="L195" s="5">
        <f>IF(OR(D195="",OR(F195="Offer",F195="Rejected",F195="Ghosted")),"",IF(K195&gt;=Settings!$B$4,"No reply in "&amp;K195&amp;" days: mark Ghosted?",IF(J195&lt;=TODAY(),"Follow up now","")))</f>
        <v/>
      </c>
    </row>
    <row r="196">
      <c r="D196" s="3" t="n"/>
      <c r="I196" s="3" t="n"/>
      <c r="J196" s="4">
        <f>IF(D196="","",IF(OR(F196="Offer",F196="Rejected",F196="Ghosted"),"",WORKDAY(MAX(D196,I196),Settings!$B$3)))</f>
        <v/>
      </c>
      <c r="K196" s="5">
        <f>IF(OR(D196="",OR(F196="Offer",F196="Rejected",F196="Ghosted")),"",TODAY()-MAX(D196,I196))</f>
        <v/>
      </c>
      <c r="L196" s="5">
        <f>IF(OR(D196="",OR(F196="Offer",F196="Rejected",F196="Ghosted")),"",IF(K196&gt;=Settings!$B$4,"No reply in "&amp;K196&amp;" days: mark Ghosted?",IF(J196&lt;=TODAY(),"Follow up now","")))</f>
        <v/>
      </c>
    </row>
    <row r="197">
      <c r="D197" s="3" t="n"/>
      <c r="I197" s="3" t="n"/>
      <c r="J197" s="4">
        <f>IF(D197="","",IF(OR(F197="Offer",F197="Rejected",F197="Ghosted"),"",WORKDAY(MAX(D197,I197),Settings!$B$3)))</f>
        <v/>
      </c>
      <c r="K197" s="5">
        <f>IF(OR(D197="",OR(F197="Offer",F197="Rejected",F197="Ghosted")),"",TODAY()-MAX(D197,I197))</f>
        <v/>
      </c>
      <c r="L197" s="5">
        <f>IF(OR(D197="",OR(F197="Offer",F197="Rejected",F197="Ghosted")),"",IF(K197&gt;=Settings!$B$4,"No reply in "&amp;K197&amp;" days: mark Ghosted?",IF(J197&lt;=TODAY(),"Follow up now","")))</f>
        <v/>
      </c>
    </row>
    <row r="198">
      <c r="D198" s="3" t="n"/>
      <c r="I198" s="3" t="n"/>
      <c r="J198" s="4">
        <f>IF(D198="","",IF(OR(F198="Offer",F198="Rejected",F198="Ghosted"),"",WORKDAY(MAX(D198,I198),Settings!$B$3)))</f>
        <v/>
      </c>
      <c r="K198" s="5">
        <f>IF(OR(D198="",OR(F198="Offer",F198="Rejected",F198="Ghosted")),"",TODAY()-MAX(D198,I198))</f>
        <v/>
      </c>
      <c r="L198" s="5">
        <f>IF(OR(D198="",OR(F198="Offer",F198="Rejected",F198="Ghosted")),"",IF(K198&gt;=Settings!$B$4,"No reply in "&amp;K198&amp;" days: mark Ghosted?",IF(J198&lt;=TODAY(),"Follow up now","")))</f>
        <v/>
      </c>
    </row>
    <row r="199">
      <c r="D199" s="3" t="n"/>
      <c r="I199" s="3" t="n"/>
      <c r="J199" s="4">
        <f>IF(D199="","",IF(OR(F199="Offer",F199="Rejected",F199="Ghosted"),"",WORKDAY(MAX(D199,I199),Settings!$B$3)))</f>
        <v/>
      </c>
      <c r="K199" s="5">
        <f>IF(OR(D199="",OR(F199="Offer",F199="Rejected",F199="Ghosted")),"",TODAY()-MAX(D199,I199))</f>
        <v/>
      </c>
      <c r="L199" s="5">
        <f>IF(OR(D199="",OR(F199="Offer",F199="Rejected",F199="Ghosted")),"",IF(K199&gt;=Settings!$B$4,"No reply in "&amp;K199&amp;" days: mark Ghosted?",IF(J199&lt;=TODAY(),"Follow up now","")))</f>
        <v/>
      </c>
    </row>
    <row r="200">
      <c r="D200" s="3" t="n"/>
      <c r="I200" s="3" t="n"/>
      <c r="J200" s="4">
        <f>IF(D200="","",IF(OR(F200="Offer",F200="Rejected",F200="Ghosted"),"",WORKDAY(MAX(D200,I200),Settings!$B$3)))</f>
        <v/>
      </c>
      <c r="K200" s="5">
        <f>IF(OR(D200="",OR(F200="Offer",F200="Rejected",F200="Ghosted")),"",TODAY()-MAX(D200,I200))</f>
        <v/>
      </c>
      <c r="L200" s="5">
        <f>IF(OR(D200="",OR(F200="Offer",F200="Rejected",F200="Ghosted")),"",IF(K200&gt;=Settings!$B$4,"No reply in "&amp;K200&amp;" days: mark Ghosted?",IF(J200&lt;=TODAY(),"Follow up now","")))</f>
        <v/>
      </c>
    </row>
    <row r="201">
      <c r="D201" s="3" t="n"/>
      <c r="I201" s="3" t="n"/>
      <c r="J201" s="4">
        <f>IF(D201="","",IF(OR(F201="Offer",F201="Rejected",F201="Ghosted"),"",WORKDAY(MAX(D201,I201),Settings!$B$3)))</f>
        <v/>
      </c>
      <c r="K201" s="5">
        <f>IF(OR(D201="",OR(F201="Offer",F201="Rejected",F201="Ghosted")),"",TODAY()-MAX(D201,I201))</f>
        <v/>
      </c>
      <c r="L201" s="5">
        <f>IF(OR(D201="",OR(F201="Offer",F201="Rejected",F201="Ghosted")),"",IF(K201&gt;=Settings!$B$4,"No reply in "&amp;K201&amp;" days: mark Ghosted?",IF(J201&lt;=TODAY(),"Follow up now","")))</f>
        <v/>
      </c>
    </row>
    <row r="202">
      <c r="D202" s="3" t="n"/>
      <c r="I202" s="3" t="n"/>
      <c r="J202" s="4">
        <f>IF(D202="","",IF(OR(F202="Offer",F202="Rejected",F202="Ghosted"),"",WORKDAY(MAX(D202,I202),Settings!$B$3)))</f>
        <v/>
      </c>
      <c r="K202" s="5">
        <f>IF(OR(D202="",OR(F202="Offer",F202="Rejected",F202="Ghosted")),"",TODAY()-MAX(D202,I202))</f>
        <v/>
      </c>
      <c r="L202" s="5">
        <f>IF(OR(D202="",OR(F202="Offer",F202="Rejected",F202="Ghosted")),"",IF(K202&gt;=Settings!$B$4,"No reply in "&amp;K202&amp;" days: mark Ghosted?",IF(J202&lt;=TODAY(),"Follow up now","")))</f>
        <v/>
      </c>
    </row>
    <row r="203">
      <c r="D203" s="3" t="n"/>
      <c r="I203" s="3" t="n"/>
      <c r="J203" s="4">
        <f>IF(D203="","",IF(OR(F203="Offer",F203="Rejected",F203="Ghosted"),"",WORKDAY(MAX(D203,I203),Settings!$B$3)))</f>
        <v/>
      </c>
      <c r="K203" s="5">
        <f>IF(OR(D203="",OR(F203="Offer",F203="Rejected",F203="Ghosted")),"",TODAY()-MAX(D203,I203))</f>
        <v/>
      </c>
      <c r="L203" s="5">
        <f>IF(OR(D203="",OR(F203="Offer",F203="Rejected",F203="Ghosted")),"",IF(K203&gt;=Settings!$B$4,"No reply in "&amp;K203&amp;" days: mark Ghosted?",IF(J203&lt;=TODAY(),"Follow up now","")))</f>
        <v/>
      </c>
    </row>
    <row r="204">
      <c r="D204" s="3" t="n"/>
      <c r="I204" s="3" t="n"/>
      <c r="J204" s="4">
        <f>IF(D204="","",IF(OR(F204="Offer",F204="Rejected",F204="Ghosted"),"",WORKDAY(MAX(D204,I204),Settings!$B$3)))</f>
        <v/>
      </c>
      <c r="K204" s="5">
        <f>IF(OR(D204="",OR(F204="Offer",F204="Rejected",F204="Ghosted")),"",TODAY()-MAX(D204,I204))</f>
        <v/>
      </c>
      <c r="L204" s="5">
        <f>IF(OR(D204="",OR(F204="Offer",F204="Rejected",F204="Ghosted")),"",IF(K204&gt;=Settings!$B$4,"No reply in "&amp;K204&amp;" days: mark Ghosted?",IF(J204&lt;=TODAY(),"Follow up now","")))</f>
        <v/>
      </c>
    </row>
    <row r="205">
      <c r="D205" s="3" t="n"/>
      <c r="I205" s="3" t="n"/>
      <c r="J205" s="4">
        <f>IF(D205="","",IF(OR(F205="Offer",F205="Rejected",F205="Ghosted"),"",WORKDAY(MAX(D205,I205),Settings!$B$3)))</f>
        <v/>
      </c>
      <c r="K205" s="5">
        <f>IF(OR(D205="",OR(F205="Offer",F205="Rejected",F205="Ghosted")),"",TODAY()-MAX(D205,I205))</f>
        <v/>
      </c>
      <c r="L205" s="5">
        <f>IF(OR(D205="",OR(F205="Offer",F205="Rejected",F205="Ghosted")),"",IF(K205&gt;=Settings!$B$4,"No reply in "&amp;K205&amp;" days: mark Ghosted?",IF(J205&lt;=TODAY(),"Follow up now","")))</f>
        <v/>
      </c>
    </row>
    <row r="206">
      <c r="D206" s="3" t="n"/>
      <c r="I206" s="3" t="n"/>
      <c r="J206" s="4">
        <f>IF(D206="","",IF(OR(F206="Offer",F206="Rejected",F206="Ghosted"),"",WORKDAY(MAX(D206,I206),Settings!$B$3)))</f>
        <v/>
      </c>
      <c r="K206" s="5">
        <f>IF(OR(D206="",OR(F206="Offer",F206="Rejected",F206="Ghosted")),"",TODAY()-MAX(D206,I206))</f>
        <v/>
      </c>
      <c r="L206" s="5">
        <f>IF(OR(D206="",OR(F206="Offer",F206="Rejected",F206="Ghosted")),"",IF(K206&gt;=Settings!$B$4,"No reply in "&amp;K206&amp;" days: mark Ghosted?",IF(J206&lt;=TODAY(),"Follow up now","")))</f>
        <v/>
      </c>
    </row>
    <row r="207">
      <c r="D207" s="3" t="n"/>
      <c r="I207" s="3" t="n"/>
      <c r="J207" s="4">
        <f>IF(D207="","",IF(OR(F207="Offer",F207="Rejected",F207="Ghosted"),"",WORKDAY(MAX(D207,I207),Settings!$B$3)))</f>
        <v/>
      </c>
      <c r="K207" s="5">
        <f>IF(OR(D207="",OR(F207="Offer",F207="Rejected",F207="Ghosted")),"",TODAY()-MAX(D207,I207))</f>
        <v/>
      </c>
      <c r="L207" s="5">
        <f>IF(OR(D207="",OR(F207="Offer",F207="Rejected",F207="Ghosted")),"",IF(K207&gt;=Settings!$B$4,"No reply in "&amp;K207&amp;" days: mark Ghosted?",IF(J207&lt;=TODAY(),"Follow up now","")))</f>
        <v/>
      </c>
    </row>
    <row r="208">
      <c r="D208" s="3" t="n"/>
      <c r="I208" s="3" t="n"/>
      <c r="J208" s="4">
        <f>IF(D208="","",IF(OR(F208="Offer",F208="Rejected",F208="Ghosted"),"",WORKDAY(MAX(D208,I208),Settings!$B$3)))</f>
        <v/>
      </c>
      <c r="K208" s="5">
        <f>IF(OR(D208="",OR(F208="Offer",F208="Rejected",F208="Ghosted")),"",TODAY()-MAX(D208,I208))</f>
        <v/>
      </c>
      <c r="L208" s="5">
        <f>IF(OR(D208="",OR(F208="Offer",F208="Rejected",F208="Ghosted")),"",IF(K208&gt;=Settings!$B$4,"No reply in "&amp;K208&amp;" days: mark Ghosted?",IF(J208&lt;=TODAY(),"Follow up now","")))</f>
        <v/>
      </c>
    </row>
    <row r="209">
      <c r="D209" s="3" t="n"/>
      <c r="I209" s="3" t="n"/>
      <c r="J209" s="4">
        <f>IF(D209="","",IF(OR(F209="Offer",F209="Rejected",F209="Ghosted"),"",WORKDAY(MAX(D209,I209),Settings!$B$3)))</f>
        <v/>
      </c>
      <c r="K209" s="5">
        <f>IF(OR(D209="",OR(F209="Offer",F209="Rejected",F209="Ghosted")),"",TODAY()-MAX(D209,I209))</f>
        <v/>
      </c>
      <c r="L209" s="5">
        <f>IF(OR(D209="",OR(F209="Offer",F209="Rejected",F209="Ghosted")),"",IF(K209&gt;=Settings!$B$4,"No reply in "&amp;K209&amp;" days: mark Ghosted?",IF(J209&lt;=TODAY(),"Follow up now","")))</f>
        <v/>
      </c>
    </row>
    <row r="210">
      <c r="D210" s="3" t="n"/>
      <c r="I210" s="3" t="n"/>
      <c r="J210" s="4">
        <f>IF(D210="","",IF(OR(F210="Offer",F210="Rejected",F210="Ghosted"),"",WORKDAY(MAX(D210,I210),Settings!$B$3)))</f>
        <v/>
      </c>
      <c r="K210" s="5">
        <f>IF(OR(D210="",OR(F210="Offer",F210="Rejected",F210="Ghosted")),"",TODAY()-MAX(D210,I210))</f>
        <v/>
      </c>
      <c r="L210" s="5">
        <f>IF(OR(D210="",OR(F210="Offer",F210="Rejected",F210="Ghosted")),"",IF(K210&gt;=Settings!$B$4,"No reply in "&amp;K210&amp;" days: mark Ghosted?",IF(J210&lt;=TODAY(),"Follow up now","")))</f>
        <v/>
      </c>
    </row>
    <row r="211">
      <c r="D211" s="3" t="n"/>
      <c r="I211" s="3" t="n"/>
      <c r="J211" s="4">
        <f>IF(D211="","",IF(OR(F211="Offer",F211="Rejected",F211="Ghosted"),"",WORKDAY(MAX(D211,I211),Settings!$B$3)))</f>
        <v/>
      </c>
      <c r="K211" s="5">
        <f>IF(OR(D211="",OR(F211="Offer",F211="Rejected",F211="Ghosted")),"",TODAY()-MAX(D211,I211))</f>
        <v/>
      </c>
      <c r="L211" s="5">
        <f>IF(OR(D211="",OR(F211="Offer",F211="Rejected",F211="Ghosted")),"",IF(K211&gt;=Settings!$B$4,"No reply in "&amp;K211&amp;" days: mark Ghosted?",IF(J211&lt;=TODAY(),"Follow up now","")))</f>
        <v/>
      </c>
    </row>
    <row r="212">
      <c r="D212" s="3" t="n"/>
      <c r="I212" s="3" t="n"/>
      <c r="J212" s="4">
        <f>IF(D212="","",IF(OR(F212="Offer",F212="Rejected",F212="Ghosted"),"",WORKDAY(MAX(D212,I212),Settings!$B$3)))</f>
        <v/>
      </c>
      <c r="K212" s="5">
        <f>IF(OR(D212="",OR(F212="Offer",F212="Rejected",F212="Ghosted")),"",TODAY()-MAX(D212,I212))</f>
        <v/>
      </c>
      <c r="L212" s="5">
        <f>IF(OR(D212="",OR(F212="Offer",F212="Rejected",F212="Ghosted")),"",IF(K212&gt;=Settings!$B$4,"No reply in "&amp;K212&amp;" days: mark Ghosted?",IF(J212&lt;=TODAY(),"Follow up now","")))</f>
        <v/>
      </c>
    </row>
    <row r="213">
      <c r="D213" s="3" t="n"/>
      <c r="I213" s="3" t="n"/>
      <c r="J213" s="4">
        <f>IF(D213="","",IF(OR(F213="Offer",F213="Rejected",F213="Ghosted"),"",WORKDAY(MAX(D213,I213),Settings!$B$3)))</f>
        <v/>
      </c>
      <c r="K213" s="5">
        <f>IF(OR(D213="",OR(F213="Offer",F213="Rejected",F213="Ghosted")),"",TODAY()-MAX(D213,I213))</f>
        <v/>
      </c>
      <c r="L213" s="5">
        <f>IF(OR(D213="",OR(F213="Offer",F213="Rejected",F213="Ghosted")),"",IF(K213&gt;=Settings!$B$4,"No reply in "&amp;K213&amp;" days: mark Ghosted?",IF(J213&lt;=TODAY(),"Follow up now","")))</f>
        <v/>
      </c>
    </row>
    <row r="214">
      <c r="D214" s="3" t="n"/>
      <c r="I214" s="3" t="n"/>
      <c r="J214" s="4">
        <f>IF(D214="","",IF(OR(F214="Offer",F214="Rejected",F214="Ghosted"),"",WORKDAY(MAX(D214,I214),Settings!$B$3)))</f>
        <v/>
      </c>
      <c r="K214" s="5">
        <f>IF(OR(D214="",OR(F214="Offer",F214="Rejected",F214="Ghosted")),"",TODAY()-MAX(D214,I214))</f>
        <v/>
      </c>
      <c r="L214" s="5">
        <f>IF(OR(D214="",OR(F214="Offer",F214="Rejected",F214="Ghosted")),"",IF(K214&gt;=Settings!$B$4,"No reply in "&amp;K214&amp;" days: mark Ghosted?",IF(J214&lt;=TODAY(),"Follow up now","")))</f>
        <v/>
      </c>
    </row>
    <row r="215">
      <c r="D215" s="3" t="n"/>
      <c r="I215" s="3" t="n"/>
      <c r="J215" s="4">
        <f>IF(D215="","",IF(OR(F215="Offer",F215="Rejected",F215="Ghosted"),"",WORKDAY(MAX(D215,I215),Settings!$B$3)))</f>
        <v/>
      </c>
      <c r="K215" s="5">
        <f>IF(OR(D215="",OR(F215="Offer",F215="Rejected",F215="Ghosted")),"",TODAY()-MAX(D215,I215))</f>
        <v/>
      </c>
      <c r="L215" s="5">
        <f>IF(OR(D215="",OR(F215="Offer",F215="Rejected",F215="Ghosted")),"",IF(K215&gt;=Settings!$B$4,"No reply in "&amp;K215&amp;" days: mark Ghosted?",IF(J215&lt;=TODAY(),"Follow up now","")))</f>
        <v/>
      </c>
    </row>
    <row r="216">
      <c r="D216" s="3" t="n"/>
      <c r="I216" s="3" t="n"/>
      <c r="J216" s="4">
        <f>IF(D216="","",IF(OR(F216="Offer",F216="Rejected",F216="Ghosted"),"",WORKDAY(MAX(D216,I216),Settings!$B$3)))</f>
        <v/>
      </c>
      <c r="K216" s="5">
        <f>IF(OR(D216="",OR(F216="Offer",F216="Rejected",F216="Ghosted")),"",TODAY()-MAX(D216,I216))</f>
        <v/>
      </c>
      <c r="L216" s="5">
        <f>IF(OR(D216="",OR(F216="Offer",F216="Rejected",F216="Ghosted")),"",IF(K216&gt;=Settings!$B$4,"No reply in "&amp;K216&amp;" days: mark Ghosted?",IF(J216&lt;=TODAY(),"Follow up now","")))</f>
        <v/>
      </c>
    </row>
    <row r="217">
      <c r="D217" s="3" t="n"/>
      <c r="I217" s="3" t="n"/>
      <c r="J217" s="4">
        <f>IF(D217="","",IF(OR(F217="Offer",F217="Rejected",F217="Ghosted"),"",WORKDAY(MAX(D217,I217),Settings!$B$3)))</f>
        <v/>
      </c>
      <c r="K217" s="5">
        <f>IF(OR(D217="",OR(F217="Offer",F217="Rejected",F217="Ghosted")),"",TODAY()-MAX(D217,I217))</f>
        <v/>
      </c>
      <c r="L217" s="5">
        <f>IF(OR(D217="",OR(F217="Offer",F217="Rejected",F217="Ghosted")),"",IF(K217&gt;=Settings!$B$4,"No reply in "&amp;K217&amp;" days: mark Ghosted?",IF(J217&lt;=TODAY(),"Follow up now","")))</f>
        <v/>
      </c>
    </row>
    <row r="218">
      <c r="D218" s="3" t="n"/>
      <c r="I218" s="3" t="n"/>
      <c r="J218" s="4">
        <f>IF(D218="","",IF(OR(F218="Offer",F218="Rejected",F218="Ghosted"),"",WORKDAY(MAX(D218,I218),Settings!$B$3)))</f>
        <v/>
      </c>
      <c r="K218" s="5">
        <f>IF(OR(D218="",OR(F218="Offer",F218="Rejected",F218="Ghosted")),"",TODAY()-MAX(D218,I218))</f>
        <v/>
      </c>
      <c r="L218" s="5">
        <f>IF(OR(D218="",OR(F218="Offer",F218="Rejected",F218="Ghosted")),"",IF(K218&gt;=Settings!$B$4,"No reply in "&amp;K218&amp;" days: mark Ghosted?",IF(J218&lt;=TODAY(),"Follow up now","")))</f>
        <v/>
      </c>
    </row>
    <row r="219">
      <c r="D219" s="3" t="n"/>
      <c r="I219" s="3" t="n"/>
      <c r="J219" s="4">
        <f>IF(D219="","",IF(OR(F219="Offer",F219="Rejected",F219="Ghosted"),"",WORKDAY(MAX(D219,I219),Settings!$B$3)))</f>
        <v/>
      </c>
      <c r="K219" s="5">
        <f>IF(OR(D219="",OR(F219="Offer",F219="Rejected",F219="Ghosted")),"",TODAY()-MAX(D219,I219))</f>
        <v/>
      </c>
      <c r="L219" s="5">
        <f>IF(OR(D219="",OR(F219="Offer",F219="Rejected",F219="Ghosted")),"",IF(K219&gt;=Settings!$B$4,"No reply in "&amp;K219&amp;" days: mark Ghosted?",IF(J219&lt;=TODAY(),"Follow up now","")))</f>
        <v/>
      </c>
    </row>
    <row r="220">
      <c r="D220" s="3" t="n"/>
      <c r="I220" s="3" t="n"/>
      <c r="J220" s="4">
        <f>IF(D220="","",IF(OR(F220="Offer",F220="Rejected",F220="Ghosted"),"",WORKDAY(MAX(D220,I220),Settings!$B$3)))</f>
        <v/>
      </c>
      <c r="K220" s="5">
        <f>IF(OR(D220="",OR(F220="Offer",F220="Rejected",F220="Ghosted")),"",TODAY()-MAX(D220,I220))</f>
        <v/>
      </c>
      <c r="L220" s="5">
        <f>IF(OR(D220="",OR(F220="Offer",F220="Rejected",F220="Ghosted")),"",IF(K220&gt;=Settings!$B$4,"No reply in "&amp;K220&amp;" days: mark Ghosted?",IF(J220&lt;=TODAY(),"Follow up now","")))</f>
        <v/>
      </c>
    </row>
    <row r="221">
      <c r="D221" s="3" t="n"/>
      <c r="I221" s="3" t="n"/>
      <c r="J221" s="4">
        <f>IF(D221="","",IF(OR(F221="Offer",F221="Rejected",F221="Ghosted"),"",WORKDAY(MAX(D221,I221),Settings!$B$3)))</f>
        <v/>
      </c>
      <c r="K221" s="5">
        <f>IF(OR(D221="",OR(F221="Offer",F221="Rejected",F221="Ghosted")),"",TODAY()-MAX(D221,I221))</f>
        <v/>
      </c>
      <c r="L221" s="5">
        <f>IF(OR(D221="",OR(F221="Offer",F221="Rejected",F221="Ghosted")),"",IF(K221&gt;=Settings!$B$4,"No reply in "&amp;K221&amp;" days: mark Ghosted?",IF(J221&lt;=TODAY(),"Follow up now","")))</f>
        <v/>
      </c>
    </row>
    <row r="222">
      <c r="D222" s="3" t="n"/>
      <c r="I222" s="3" t="n"/>
      <c r="J222" s="4">
        <f>IF(D222="","",IF(OR(F222="Offer",F222="Rejected",F222="Ghosted"),"",WORKDAY(MAX(D222,I222),Settings!$B$3)))</f>
        <v/>
      </c>
      <c r="K222" s="5">
        <f>IF(OR(D222="",OR(F222="Offer",F222="Rejected",F222="Ghosted")),"",TODAY()-MAX(D222,I222))</f>
        <v/>
      </c>
      <c r="L222" s="5">
        <f>IF(OR(D222="",OR(F222="Offer",F222="Rejected",F222="Ghosted")),"",IF(K222&gt;=Settings!$B$4,"No reply in "&amp;K222&amp;" days: mark Ghosted?",IF(J222&lt;=TODAY(),"Follow up now","")))</f>
        <v/>
      </c>
    </row>
    <row r="223">
      <c r="D223" s="3" t="n"/>
      <c r="I223" s="3" t="n"/>
      <c r="J223" s="4">
        <f>IF(D223="","",IF(OR(F223="Offer",F223="Rejected",F223="Ghosted"),"",WORKDAY(MAX(D223,I223),Settings!$B$3)))</f>
        <v/>
      </c>
      <c r="K223" s="5">
        <f>IF(OR(D223="",OR(F223="Offer",F223="Rejected",F223="Ghosted")),"",TODAY()-MAX(D223,I223))</f>
        <v/>
      </c>
      <c r="L223" s="5">
        <f>IF(OR(D223="",OR(F223="Offer",F223="Rejected",F223="Ghosted")),"",IF(K223&gt;=Settings!$B$4,"No reply in "&amp;K223&amp;" days: mark Ghosted?",IF(J223&lt;=TODAY(),"Follow up now","")))</f>
        <v/>
      </c>
    </row>
    <row r="224">
      <c r="D224" s="3" t="n"/>
      <c r="I224" s="3" t="n"/>
      <c r="J224" s="4">
        <f>IF(D224="","",IF(OR(F224="Offer",F224="Rejected",F224="Ghosted"),"",WORKDAY(MAX(D224,I224),Settings!$B$3)))</f>
        <v/>
      </c>
      <c r="K224" s="5">
        <f>IF(OR(D224="",OR(F224="Offer",F224="Rejected",F224="Ghosted")),"",TODAY()-MAX(D224,I224))</f>
        <v/>
      </c>
      <c r="L224" s="5">
        <f>IF(OR(D224="",OR(F224="Offer",F224="Rejected",F224="Ghosted")),"",IF(K224&gt;=Settings!$B$4,"No reply in "&amp;K224&amp;" days: mark Ghosted?",IF(J224&lt;=TODAY(),"Follow up now","")))</f>
        <v/>
      </c>
    </row>
    <row r="225">
      <c r="D225" s="3" t="n"/>
      <c r="I225" s="3" t="n"/>
      <c r="J225" s="4">
        <f>IF(D225="","",IF(OR(F225="Offer",F225="Rejected",F225="Ghosted"),"",WORKDAY(MAX(D225,I225),Settings!$B$3)))</f>
        <v/>
      </c>
      <c r="K225" s="5">
        <f>IF(OR(D225="",OR(F225="Offer",F225="Rejected",F225="Ghosted")),"",TODAY()-MAX(D225,I225))</f>
        <v/>
      </c>
      <c r="L225" s="5">
        <f>IF(OR(D225="",OR(F225="Offer",F225="Rejected",F225="Ghosted")),"",IF(K225&gt;=Settings!$B$4,"No reply in "&amp;K225&amp;" days: mark Ghosted?",IF(J225&lt;=TODAY(),"Follow up now","")))</f>
        <v/>
      </c>
    </row>
    <row r="226">
      <c r="D226" s="3" t="n"/>
      <c r="I226" s="3" t="n"/>
      <c r="J226" s="4">
        <f>IF(D226="","",IF(OR(F226="Offer",F226="Rejected",F226="Ghosted"),"",WORKDAY(MAX(D226,I226),Settings!$B$3)))</f>
        <v/>
      </c>
      <c r="K226" s="5">
        <f>IF(OR(D226="",OR(F226="Offer",F226="Rejected",F226="Ghosted")),"",TODAY()-MAX(D226,I226))</f>
        <v/>
      </c>
      <c r="L226" s="5">
        <f>IF(OR(D226="",OR(F226="Offer",F226="Rejected",F226="Ghosted")),"",IF(K226&gt;=Settings!$B$4,"No reply in "&amp;K226&amp;" days: mark Ghosted?",IF(J226&lt;=TODAY(),"Follow up now","")))</f>
        <v/>
      </c>
    </row>
    <row r="227">
      <c r="D227" s="3" t="n"/>
      <c r="I227" s="3" t="n"/>
      <c r="J227" s="4">
        <f>IF(D227="","",IF(OR(F227="Offer",F227="Rejected",F227="Ghosted"),"",WORKDAY(MAX(D227,I227),Settings!$B$3)))</f>
        <v/>
      </c>
      <c r="K227" s="5">
        <f>IF(OR(D227="",OR(F227="Offer",F227="Rejected",F227="Ghosted")),"",TODAY()-MAX(D227,I227))</f>
        <v/>
      </c>
      <c r="L227" s="5">
        <f>IF(OR(D227="",OR(F227="Offer",F227="Rejected",F227="Ghosted")),"",IF(K227&gt;=Settings!$B$4,"No reply in "&amp;K227&amp;" days: mark Ghosted?",IF(J227&lt;=TODAY(),"Follow up now","")))</f>
        <v/>
      </c>
    </row>
    <row r="228">
      <c r="D228" s="3" t="n"/>
      <c r="I228" s="3" t="n"/>
      <c r="J228" s="4">
        <f>IF(D228="","",IF(OR(F228="Offer",F228="Rejected",F228="Ghosted"),"",WORKDAY(MAX(D228,I228),Settings!$B$3)))</f>
        <v/>
      </c>
      <c r="K228" s="5">
        <f>IF(OR(D228="",OR(F228="Offer",F228="Rejected",F228="Ghosted")),"",TODAY()-MAX(D228,I228))</f>
        <v/>
      </c>
      <c r="L228" s="5">
        <f>IF(OR(D228="",OR(F228="Offer",F228="Rejected",F228="Ghosted")),"",IF(K228&gt;=Settings!$B$4,"No reply in "&amp;K228&amp;" days: mark Ghosted?",IF(J228&lt;=TODAY(),"Follow up now","")))</f>
        <v/>
      </c>
    </row>
    <row r="229">
      <c r="D229" s="3" t="n"/>
      <c r="I229" s="3" t="n"/>
      <c r="J229" s="4">
        <f>IF(D229="","",IF(OR(F229="Offer",F229="Rejected",F229="Ghosted"),"",WORKDAY(MAX(D229,I229),Settings!$B$3)))</f>
        <v/>
      </c>
      <c r="K229" s="5">
        <f>IF(OR(D229="",OR(F229="Offer",F229="Rejected",F229="Ghosted")),"",TODAY()-MAX(D229,I229))</f>
        <v/>
      </c>
      <c r="L229" s="5">
        <f>IF(OR(D229="",OR(F229="Offer",F229="Rejected",F229="Ghosted")),"",IF(K229&gt;=Settings!$B$4,"No reply in "&amp;K229&amp;" days: mark Ghosted?",IF(J229&lt;=TODAY(),"Follow up now","")))</f>
        <v/>
      </c>
    </row>
    <row r="230">
      <c r="D230" s="3" t="n"/>
      <c r="I230" s="3" t="n"/>
      <c r="J230" s="4">
        <f>IF(D230="","",IF(OR(F230="Offer",F230="Rejected",F230="Ghosted"),"",WORKDAY(MAX(D230,I230),Settings!$B$3)))</f>
        <v/>
      </c>
      <c r="K230" s="5">
        <f>IF(OR(D230="",OR(F230="Offer",F230="Rejected",F230="Ghosted")),"",TODAY()-MAX(D230,I230))</f>
        <v/>
      </c>
      <c r="L230" s="5">
        <f>IF(OR(D230="",OR(F230="Offer",F230="Rejected",F230="Ghosted")),"",IF(K230&gt;=Settings!$B$4,"No reply in "&amp;K230&amp;" days: mark Ghosted?",IF(J230&lt;=TODAY(),"Follow up now","")))</f>
        <v/>
      </c>
    </row>
    <row r="231">
      <c r="D231" s="3" t="n"/>
      <c r="I231" s="3" t="n"/>
      <c r="J231" s="4">
        <f>IF(D231="","",IF(OR(F231="Offer",F231="Rejected",F231="Ghosted"),"",WORKDAY(MAX(D231,I231),Settings!$B$3)))</f>
        <v/>
      </c>
      <c r="K231" s="5">
        <f>IF(OR(D231="",OR(F231="Offer",F231="Rejected",F231="Ghosted")),"",TODAY()-MAX(D231,I231))</f>
        <v/>
      </c>
      <c r="L231" s="5">
        <f>IF(OR(D231="",OR(F231="Offer",F231="Rejected",F231="Ghosted")),"",IF(K231&gt;=Settings!$B$4,"No reply in "&amp;K231&amp;" days: mark Ghosted?",IF(J231&lt;=TODAY(),"Follow up now","")))</f>
        <v/>
      </c>
    </row>
    <row r="232">
      <c r="D232" s="3" t="n"/>
      <c r="I232" s="3" t="n"/>
      <c r="J232" s="4">
        <f>IF(D232="","",IF(OR(F232="Offer",F232="Rejected",F232="Ghosted"),"",WORKDAY(MAX(D232,I232),Settings!$B$3)))</f>
        <v/>
      </c>
      <c r="K232" s="5">
        <f>IF(OR(D232="",OR(F232="Offer",F232="Rejected",F232="Ghosted")),"",TODAY()-MAX(D232,I232))</f>
        <v/>
      </c>
      <c r="L232" s="5">
        <f>IF(OR(D232="",OR(F232="Offer",F232="Rejected",F232="Ghosted")),"",IF(K232&gt;=Settings!$B$4,"No reply in "&amp;K232&amp;" days: mark Ghosted?",IF(J232&lt;=TODAY(),"Follow up now","")))</f>
        <v/>
      </c>
    </row>
    <row r="233">
      <c r="D233" s="3" t="n"/>
      <c r="I233" s="3" t="n"/>
      <c r="J233" s="4">
        <f>IF(D233="","",IF(OR(F233="Offer",F233="Rejected",F233="Ghosted"),"",WORKDAY(MAX(D233,I233),Settings!$B$3)))</f>
        <v/>
      </c>
      <c r="K233" s="5">
        <f>IF(OR(D233="",OR(F233="Offer",F233="Rejected",F233="Ghosted")),"",TODAY()-MAX(D233,I233))</f>
        <v/>
      </c>
      <c r="L233" s="5">
        <f>IF(OR(D233="",OR(F233="Offer",F233="Rejected",F233="Ghosted")),"",IF(K233&gt;=Settings!$B$4,"No reply in "&amp;K233&amp;" days: mark Ghosted?",IF(J233&lt;=TODAY(),"Follow up now","")))</f>
        <v/>
      </c>
    </row>
    <row r="234">
      <c r="D234" s="3" t="n"/>
      <c r="I234" s="3" t="n"/>
      <c r="J234" s="4">
        <f>IF(D234="","",IF(OR(F234="Offer",F234="Rejected",F234="Ghosted"),"",WORKDAY(MAX(D234,I234),Settings!$B$3)))</f>
        <v/>
      </c>
      <c r="K234" s="5">
        <f>IF(OR(D234="",OR(F234="Offer",F234="Rejected",F234="Ghosted")),"",TODAY()-MAX(D234,I234))</f>
        <v/>
      </c>
      <c r="L234" s="5">
        <f>IF(OR(D234="",OR(F234="Offer",F234="Rejected",F234="Ghosted")),"",IF(K234&gt;=Settings!$B$4,"No reply in "&amp;K234&amp;" days: mark Ghosted?",IF(J234&lt;=TODAY(),"Follow up now","")))</f>
        <v/>
      </c>
    </row>
    <row r="235">
      <c r="D235" s="3" t="n"/>
      <c r="I235" s="3" t="n"/>
      <c r="J235" s="4">
        <f>IF(D235="","",IF(OR(F235="Offer",F235="Rejected",F235="Ghosted"),"",WORKDAY(MAX(D235,I235),Settings!$B$3)))</f>
        <v/>
      </c>
      <c r="K235" s="5">
        <f>IF(OR(D235="",OR(F235="Offer",F235="Rejected",F235="Ghosted")),"",TODAY()-MAX(D235,I235))</f>
        <v/>
      </c>
      <c r="L235" s="5">
        <f>IF(OR(D235="",OR(F235="Offer",F235="Rejected",F235="Ghosted")),"",IF(K235&gt;=Settings!$B$4,"No reply in "&amp;K235&amp;" days: mark Ghosted?",IF(J235&lt;=TODAY(),"Follow up now","")))</f>
        <v/>
      </c>
    </row>
    <row r="236">
      <c r="D236" s="3" t="n"/>
      <c r="I236" s="3" t="n"/>
      <c r="J236" s="4">
        <f>IF(D236="","",IF(OR(F236="Offer",F236="Rejected",F236="Ghosted"),"",WORKDAY(MAX(D236,I236),Settings!$B$3)))</f>
        <v/>
      </c>
      <c r="K236" s="5">
        <f>IF(OR(D236="",OR(F236="Offer",F236="Rejected",F236="Ghosted")),"",TODAY()-MAX(D236,I236))</f>
        <v/>
      </c>
      <c r="L236" s="5">
        <f>IF(OR(D236="",OR(F236="Offer",F236="Rejected",F236="Ghosted")),"",IF(K236&gt;=Settings!$B$4,"No reply in "&amp;K236&amp;" days: mark Ghosted?",IF(J236&lt;=TODAY(),"Follow up now","")))</f>
        <v/>
      </c>
    </row>
    <row r="237">
      <c r="D237" s="3" t="n"/>
      <c r="I237" s="3" t="n"/>
      <c r="J237" s="4">
        <f>IF(D237="","",IF(OR(F237="Offer",F237="Rejected",F237="Ghosted"),"",WORKDAY(MAX(D237,I237),Settings!$B$3)))</f>
        <v/>
      </c>
      <c r="K237" s="5">
        <f>IF(OR(D237="",OR(F237="Offer",F237="Rejected",F237="Ghosted")),"",TODAY()-MAX(D237,I237))</f>
        <v/>
      </c>
      <c r="L237" s="5">
        <f>IF(OR(D237="",OR(F237="Offer",F237="Rejected",F237="Ghosted")),"",IF(K237&gt;=Settings!$B$4,"No reply in "&amp;K237&amp;" days: mark Ghosted?",IF(J237&lt;=TODAY(),"Follow up now","")))</f>
        <v/>
      </c>
    </row>
    <row r="238">
      <c r="D238" s="3" t="n"/>
      <c r="I238" s="3" t="n"/>
      <c r="J238" s="4">
        <f>IF(D238="","",IF(OR(F238="Offer",F238="Rejected",F238="Ghosted"),"",WORKDAY(MAX(D238,I238),Settings!$B$3)))</f>
        <v/>
      </c>
      <c r="K238" s="5">
        <f>IF(OR(D238="",OR(F238="Offer",F238="Rejected",F238="Ghosted")),"",TODAY()-MAX(D238,I238))</f>
        <v/>
      </c>
      <c r="L238" s="5">
        <f>IF(OR(D238="",OR(F238="Offer",F238="Rejected",F238="Ghosted")),"",IF(K238&gt;=Settings!$B$4,"No reply in "&amp;K238&amp;" days: mark Ghosted?",IF(J238&lt;=TODAY(),"Follow up now","")))</f>
        <v/>
      </c>
    </row>
    <row r="239">
      <c r="D239" s="3" t="n"/>
      <c r="I239" s="3" t="n"/>
      <c r="J239" s="4">
        <f>IF(D239="","",IF(OR(F239="Offer",F239="Rejected",F239="Ghosted"),"",WORKDAY(MAX(D239,I239),Settings!$B$3)))</f>
        <v/>
      </c>
      <c r="K239" s="5">
        <f>IF(OR(D239="",OR(F239="Offer",F239="Rejected",F239="Ghosted")),"",TODAY()-MAX(D239,I239))</f>
        <v/>
      </c>
      <c r="L239" s="5">
        <f>IF(OR(D239="",OR(F239="Offer",F239="Rejected",F239="Ghosted")),"",IF(K239&gt;=Settings!$B$4,"No reply in "&amp;K239&amp;" days: mark Ghosted?",IF(J239&lt;=TODAY(),"Follow up now","")))</f>
        <v/>
      </c>
    </row>
    <row r="240">
      <c r="D240" s="3" t="n"/>
      <c r="I240" s="3" t="n"/>
      <c r="J240" s="4">
        <f>IF(D240="","",IF(OR(F240="Offer",F240="Rejected",F240="Ghosted"),"",WORKDAY(MAX(D240,I240),Settings!$B$3)))</f>
        <v/>
      </c>
      <c r="K240" s="5">
        <f>IF(OR(D240="",OR(F240="Offer",F240="Rejected",F240="Ghosted")),"",TODAY()-MAX(D240,I240))</f>
        <v/>
      </c>
      <c r="L240" s="5">
        <f>IF(OR(D240="",OR(F240="Offer",F240="Rejected",F240="Ghosted")),"",IF(K240&gt;=Settings!$B$4,"No reply in "&amp;K240&amp;" days: mark Ghosted?",IF(J240&lt;=TODAY(),"Follow up now","")))</f>
        <v/>
      </c>
    </row>
    <row r="241">
      <c r="D241" s="3" t="n"/>
      <c r="I241" s="3" t="n"/>
      <c r="J241" s="4">
        <f>IF(D241="","",IF(OR(F241="Offer",F241="Rejected",F241="Ghosted"),"",WORKDAY(MAX(D241,I241),Settings!$B$3)))</f>
        <v/>
      </c>
      <c r="K241" s="5">
        <f>IF(OR(D241="",OR(F241="Offer",F241="Rejected",F241="Ghosted")),"",TODAY()-MAX(D241,I241))</f>
        <v/>
      </c>
      <c r="L241" s="5">
        <f>IF(OR(D241="",OR(F241="Offer",F241="Rejected",F241="Ghosted")),"",IF(K241&gt;=Settings!$B$4,"No reply in "&amp;K241&amp;" days: mark Ghosted?",IF(J241&lt;=TODAY(),"Follow up now","")))</f>
        <v/>
      </c>
    </row>
    <row r="242">
      <c r="D242" s="3" t="n"/>
      <c r="I242" s="3" t="n"/>
      <c r="J242" s="4">
        <f>IF(D242="","",IF(OR(F242="Offer",F242="Rejected",F242="Ghosted"),"",WORKDAY(MAX(D242,I242),Settings!$B$3)))</f>
        <v/>
      </c>
      <c r="K242" s="5">
        <f>IF(OR(D242="",OR(F242="Offer",F242="Rejected",F242="Ghosted")),"",TODAY()-MAX(D242,I242))</f>
        <v/>
      </c>
      <c r="L242" s="5">
        <f>IF(OR(D242="",OR(F242="Offer",F242="Rejected",F242="Ghosted")),"",IF(K242&gt;=Settings!$B$4,"No reply in "&amp;K242&amp;" days: mark Ghosted?",IF(J242&lt;=TODAY(),"Follow up now","")))</f>
        <v/>
      </c>
    </row>
    <row r="243">
      <c r="D243" s="3" t="n"/>
      <c r="I243" s="3" t="n"/>
      <c r="J243" s="4">
        <f>IF(D243="","",IF(OR(F243="Offer",F243="Rejected",F243="Ghosted"),"",WORKDAY(MAX(D243,I243),Settings!$B$3)))</f>
        <v/>
      </c>
      <c r="K243" s="5">
        <f>IF(OR(D243="",OR(F243="Offer",F243="Rejected",F243="Ghosted")),"",TODAY()-MAX(D243,I243))</f>
        <v/>
      </c>
      <c r="L243" s="5">
        <f>IF(OR(D243="",OR(F243="Offer",F243="Rejected",F243="Ghosted")),"",IF(K243&gt;=Settings!$B$4,"No reply in "&amp;K243&amp;" days: mark Ghosted?",IF(J243&lt;=TODAY(),"Follow up now","")))</f>
        <v/>
      </c>
    </row>
    <row r="244">
      <c r="D244" s="3" t="n"/>
      <c r="I244" s="3" t="n"/>
      <c r="J244" s="4">
        <f>IF(D244="","",IF(OR(F244="Offer",F244="Rejected",F244="Ghosted"),"",WORKDAY(MAX(D244,I244),Settings!$B$3)))</f>
        <v/>
      </c>
      <c r="K244" s="5">
        <f>IF(OR(D244="",OR(F244="Offer",F244="Rejected",F244="Ghosted")),"",TODAY()-MAX(D244,I244))</f>
        <v/>
      </c>
      <c r="L244" s="5">
        <f>IF(OR(D244="",OR(F244="Offer",F244="Rejected",F244="Ghosted")),"",IF(K244&gt;=Settings!$B$4,"No reply in "&amp;K244&amp;" days: mark Ghosted?",IF(J244&lt;=TODAY(),"Follow up now","")))</f>
        <v/>
      </c>
    </row>
    <row r="245">
      <c r="D245" s="3" t="n"/>
      <c r="I245" s="3" t="n"/>
      <c r="J245" s="4">
        <f>IF(D245="","",IF(OR(F245="Offer",F245="Rejected",F245="Ghosted"),"",WORKDAY(MAX(D245,I245),Settings!$B$3)))</f>
        <v/>
      </c>
      <c r="K245" s="5">
        <f>IF(OR(D245="",OR(F245="Offer",F245="Rejected",F245="Ghosted")),"",TODAY()-MAX(D245,I245))</f>
        <v/>
      </c>
      <c r="L245" s="5">
        <f>IF(OR(D245="",OR(F245="Offer",F245="Rejected",F245="Ghosted")),"",IF(K245&gt;=Settings!$B$4,"No reply in "&amp;K245&amp;" days: mark Ghosted?",IF(J245&lt;=TODAY(),"Follow up now","")))</f>
        <v/>
      </c>
    </row>
    <row r="246">
      <c r="D246" s="3" t="n"/>
      <c r="I246" s="3" t="n"/>
      <c r="J246" s="4">
        <f>IF(D246="","",IF(OR(F246="Offer",F246="Rejected",F246="Ghosted"),"",WORKDAY(MAX(D246,I246),Settings!$B$3)))</f>
        <v/>
      </c>
      <c r="K246" s="5">
        <f>IF(OR(D246="",OR(F246="Offer",F246="Rejected",F246="Ghosted")),"",TODAY()-MAX(D246,I246))</f>
        <v/>
      </c>
      <c r="L246" s="5">
        <f>IF(OR(D246="",OR(F246="Offer",F246="Rejected",F246="Ghosted")),"",IF(K246&gt;=Settings!$B$4,"No reply in "&amp;K246&amp;" days: mark Ghosted?",IF(J246&lt;=TODAY(),"Follow up now","")))</f>
        <v/>
      </c>
    </row>
    <row r="247">
      <c r="D247" s="3" t="n"/>
      <c r="I247" s="3" t="n"/>
      <c r="J247" s="4">
        <f>IF(D247="","",IF(OR(F247="Offer",F247="Rejected",F247="Ghosted"),"",WORKDAY(MAX(D247,I247),Settings!$B$3)))</f>
        <v/>
      </c>
      <c r="K247" s="5">
        <f>IF(OR(D247="",OR(F247="Offer",F247="Rejected",F247="Ghosted")),"",TODAY()-MAX(D247,I247))</f>
        <v/>
      </c>
      <c r="L247" s="5">
        <f>IF(OR(D247="",OR(F247="Offer",F247="Rejected",F247="Ghosted")),"",IF(K247&gt;=Settings!$B$4,"No reply in "&amp;K247&amp;" days: mark Ghosted?",IF(J247&lt;=TODAY(),"Follow up now","")))</f>
        <v/>
      </c>
    </row>
    <row r="248">
      <c r="D248" s="3" t="n"/>
      <c r="I248" s="3" t="n"/>
      <c r="J248" s="4">
        <f>IF(D248="","",IF(OR(F248="Offer",F248="Rejected",F248="Ghosted"),"",WORKDAY(MAX(D248,I248),Settings!$B$3)))</f>
        <v/>
      </c>
      <c r="K248" s="5">
        <f>IF(OR(D248="",OR(F248="Offer",F248="Rejected",F248="Ghosted")),"",TODAY()-MAX(D248,I248))</f>
        <v/>
      </c>
      <c r="L248" s="5">
        <f>IF(OR(D248="",OR(F248="Offer",F248="Rejected",F248="Ghosted")),"",IF(K248&gt;=Settings!$B$4,"No reply in "&amp;K248&amp;" days: mark Ghosted?",IF(J248&lt;=TODAY(),"Follow up now","")))</f>
        <v/>
      </c>
    </row>
    <row r="249">
      <c r="D249" s="3" t="n"/>
      <c r="I249" s="3" t="n"/>
      <c r="J249" s="4">
        <f>IF(D249="","",IF(OR(F249="Offer",F249="Rejected",F249="Ghosted"),"",WORKDAY(MAX(D249,I249),Settings!$B$3)))</f>
        <v/>
      </c>
      <c r="K249" s="5">
        <f>IF(OR(D249="",OR(F249="Offer",F249="Rejected",F249="Ghosted")),"",TODAY()-MAX(D249,I249))</f>
        <v/>
      </c>
      <c r="L249" s="5">
        <f>IF(OR(D249="",OR(F249="Offer",F249="Rejected",F249="Ghosted")),"",IF(K249&gt;=Settings!$B$4,"No reply in "&amp;K249&amp;" days: mark Ghosted?",IF(J249&lt;=TODAY(),"Follow up now","")))</f>
        <v/>
      </c>
    </row>
    <row r="250">
      <c r="D250" s="3" t="n"/>
      <c r="I250" s="3" t="n"/>
      <c r="J250" s="4">
        <f>IF(D250="","",IF(OR(F250="Offer",F250="Rejected",F250="Ghosted"),"",WORKDAY(MAX(D250,I250),Settings!$B$3)))</f>
        <v/>
      </c>
      <c r="K250" s="5">
        <f>IF(OR(D250="",OR(F250="Offer",F250="Rejected",F250="Ghosted")),"",TODAY()-MAX(D250,I250))</f>
        <v/>
      </c>
      <c r="L250" s="5">
        <f>IF(OR(D250="",OR(F250="Offer",F250="Rejected",F250="Ghosted")),"",IF(K250&gt;=Settings!$B$4,"No reply in "&amp;K250&amp;" days: mark Ghosted?",IF(J250&lt;=TODAY(),"Follow up now","")))</f>
        <v/>
      </c>
    </row>
    <row r="251">
      <c r="D251" s="3" t="n"/>
      <c r="I251" s="3" t="n"/>
      <c r="J251" s="4">
        <f>IF(D251="","",IF(OR(F251="Offer",F251="Rejected",F251="Ghosted"),"",WORKDAY(MAX(D251,I251),Settings!$B$3)))</f>
        <v/>
      </c>
      <c r="K251" s="5">
        <f>IF(OR(D251="",OR(F251="Offer",F251="Rejected",F251="Ghosted")),"",TODAY()-MAX(D251,I251))</f>
        <v/>
      </c>
      <c r="L251" s="5">
        <f>IF(OR(D251="",OR(F251="Offer",F251="Rejected",F251="Ghosted")),"",IF(K251&gt;=Settings!$B$4,"No reply in "&amp;K251&amp;" days: mark Ghosted?",IF(J251&lt;=TODAY(),"Follow up now","")))</f>
        <v/>
      </c>
    </row>
    <row r="252">
      <c r="D252" s="3" t="n"/>
      <c r="I252" s="3" t="n"/>
      <c r="J252" s="4">
        <f>IF(D252="","",IF(OR(F252="Offer",F252="Rejected",F252="Ghosted"),"",WORKDAY(MAX(D252,I252),Settings!$B$3)))</f>
        <v/>
      </c>
      <c r="K252" s="5">
        <f>IF(OR(D252="",OR(F252="Offer",F252="Rejected",F252="Ghosted")),"",TODAY()-MAX(D252,I252))</f>
        <v/>
      </c>
      <c r="L252" s="5">
        <f>IF(OR(D252="",OR(F252="Offer",F252="Rejected",F252="Ghosted")),"",IF(K252&gt;=Settings!$B$4,"No reply in "&amp;K252&amp;" days: mark Ghosted?",IF(J252&lt;=TODAY(),"Follow up now","")))</f>
        <v/>
      </c>
    </row>
    <row r="253">
      <c r="D253" s="3" t="n"/>
      <c r="I253" s="3" t="n"/>
      <c r="J253" s="4">
        <f>IF(D253="","",IF(OR(F253="Offer",F253="Rejected",F253="Ghosted"),"",WORKDAY(MAX(D253,I253),Settings!$B$3)))</f>
        <v/>
      </c>
      <c r="K253" s="5">
        <f>IF(OR(D253="",OR(F253="Offer",F253="Rejected",F253="Ghosted")),"",TODAY()-MAX(D253,I253))</f>
        <v/>
      </c>
      <c r="L253" s="5">
        <f>IF(OR(D253="",OR(F253="Offer",F253="Rejected",F253="Ghosted")),"",IF(K253&gt;=Settings!$B$4,"No reply in "&amp;K253&amp;" days: mark Ghosted?",IF(J253&lt;=TODAY(),"Follow up now","")))</f>
        <v/>
      </c>
    </row>
    <row r="254">
      <c r="D254" s="3" t="n"/>
      <c r="I254" s="3" t="n"/>
      <c r="J254" s="4">
        <f>IF(D254="","",IF(OR(F254="Offer",F254="Rejected",F254="Ghosted"),"",WORKDAY(MAX(D254,I254),Settings!$B$3)))</f>
        <v/>
      </c>
      <c r="K254" s="5">
        <f>IF(OR(D254="",OR(F254="Offer",F254="Rejected",F254="Ghosted")),"",TODAY()-MAX(D254,I254))</f>
        <v/>
      </c>
      <c r="L254" s="5">
        <f>IF(OR(D254="",OR(F254="Offer",F254="Rejected",F254="Ghosted")),"",IF(K254&gt;=Settings!$B$4,"No reply in "&amp;K254&amp;" days: mark Ghosted?",IF(J254&lt;=TODAY(),"Follow up now","")))</f>
        <v/>
      </c>
    </row>
    <row r="255">
      <c r="D255" s="3" t="n"/>
      <c r="I255" s="3" t="n"/>
      <c r="J255" s="4">
        <f>IF(D255="","",IF(OR(F255="Offer",F255="Rejected",F255="Ghosted"),"",WORKDAY(MAX(D255,I255),Settings!$B$3)))</f>
        <v/>
      </c>
      <c r="K255" s="5">
        <f>IF(OR(D255="",OR(F255="Offer",F255="Rejected",F255="Ghosted")),"",TODAY()-MAX(D255,I255))</f>
        <v/>
      </c>
      <c r="L255" s="5">
        <f>IF(OR(D255="",OR(F255="Offer",F255="Rejected",F255="Ghosted")),"",IF(K255&gt;=Settings!$B$4,"No reply in "&amp;K255&amp;" days: mark Ghosted?",IF(J255&lt;=TODAY(),"Follow up now","")))</f>
        <v/>
      </c>
    </row>
    <row r="256">
      <c r="D256" s="3" t="n"/>
      <c r="I256" s="3" t="n"/>
      <c r="J256" s="4">
        <f>IF(D256="","",IF(OR(F256="Offer",F256="Rejected",F256="Ghosted"),"",WORKDAY(MAX(D256,I256),Settings!$B$3)))</f>
        <v/>
      </c>
      <c r="K256" s="5">
        <f>IF(OR(D256="",OR(F256="Offer",F256="Rejected",F256="Ghosted")),"",TODAY()-MAX(D256,I256))</f>
        <v/>
      </c>
      <c r="L256" s="5">
        <f>IF(OR(D256="",OR(F256="Offer",F256="Rejected",F256="Ghosted")),"",IF(K256&gt;=Settings!$B$4,"No reply in "&amp;K256&amp;" days: mark Ghosted?",IF(J256&lt;=TODAY(),"Follow up now","")))</f>
        <v/>
      </c>
    </row>
    <row r="257">
      <c r="D257" s="3" t="n"/>
      <c r="I257" s="3" t="n"/>
      <c r="J257" s="4">
        <f>IF(D257="","",IF(OR(F257="Offer",F257="Rejected",F257="Ghosted"),"",WORKDAY(MAX(D257,I257),Settings!$B$3)))</f>
        <v/>
      </c>
      <c r="K257" s="5">
        <f>IF(OR(D257="",OR(F257="Offer",F257="Rejected",F257="Ghosted")),"",TODAY()-MAX(D257,I257))</f>
        <v/>
      </c>
      <c r="L257" s="5">
        <f>IF(OR(D257="",OR(F257="Offer",F257="Rejected",F257="Ghosted")),"",IF(K257&gt;=Settings!$B$4,"No reply in "&amp;K257&amp;" days: mark Ghosted?",IF(J257&lt;=TODAY(),"Follow up now","")))</f>
        <v/>
      </c>
    </row>
    <row r="258">
      <c r="D258" s="3" t="n"/>
      <c r="I258" s="3" t="n"/>
      <c r="J258" s="4">
        <f>IF(D258="","",IF(OR(F258="Offer",F258="Rejected",F258="Ghosted"),"",WORKDAY(MAX(D258,I258),Settings!$B$3)))</f>
        <v/>
      </c>
      <c r="K258" s="5">
        <f>IF(OR(D258="",OR(F258="Offer",F258="Rejected",F258="Ghosted")),"",TODAY()-MAX(D258,I258))</f>
        <v/>
      </c>
      <c r="L258" s="5">
        <f>IF(OR(D258="",OR(F258="Offer",F258="Rejected",F258="Ghosted")),"",IF(K258&gt;=Settings!$B$4,"No reply in "&amp;K258&amp;" days: mark Ghosted?",IF(J258&lt;=TODAY(),"Follow up now","")))</f>
        <v/>
      </c>
    </row>
    <row r="259">
      <c r="D259" s="3" t="n"/>
      <c r="I259" s="3" t="n"/>
      <c r="J259" s="4">
        <f>IF(D259="","",IF(OR(F259="Offer",F259="Rejected",F259="Ghosted"),"",WORKDAY(MAX(D259,I259),Settings!$B$3)))</f>
        <v/>
      </c>
      <c r="K259" s="5">
        <f>IF(OR(D259="",OR(F259="Offer",F259="Rejected",F259="Ghosted")),"",TODAY()-MAX(D259,I259))</f>
        <v/>
      </c>
      <c r="L259" s="5">
        <f>IF(OR(D259="",OR(F259="Offer",F259="Rejected",F259="Ghosted")),"",IF(K259&gt;=Settings!$B$4,"No reply in "&amp;K259&amp;" days: mark Ghosted?",IF(J259&lt;=TODAY(),"Follow up now","")))</f>
        <v/>
      </c>
    </row>
    <row r="260">
      <c r="D260" s="3" t="n"/>
      <c r="I260" s="3" t="n"/>
      <c r="J260" s="4">
        <f>IF(D260="","",IF(OR(F260="Offer",F260="Rejected",F260="Ghosted"),"",WORKDAY(MAX(D260,I260),Settings!$B$3)))</f>
        <v/>
      </c>
      <c r="K260" s="5">
        <f>IF(OR(D260="",OR(F260="Offer",F260="Rejected",F260="Ghosted")),"",TODAY()-MAX(D260,I260))</f>
        <v/>
      </c>
      <c r="L260" s="5">
        <f>IF(OR(D260="",OR(F260="Offer",F260="Rejected",F260="Ghosted")),"",IF(K260&gt;=Settings!$B$4,"No reply in "&amp;K260&amp;" days: mark Ghosted?",IF(J260&lt;=TODAY(),"Follow up now","")))</f>
        <v/>
      </c>
    </row>
    <row r="261">
      <c r="D261" s="3" t="n"/>
      <c r="I261" s="3" t="n"/>
      <c r="J261" s="4">
        <f>IF(D261="","",IF(OR(F261="Offer",F261="Rejected",F261="Ghosted"),"",WORKDAY(MAX(D261,I261),Settings!$B$3)))</f>
        <v/>
      </c>
      <c r="K261" s="5">
        <f>IF(OR(D261="",OR(F261="Offer",F261="Rejected",F261="Ghosted")),"",TODAY()-MAX(D261,I261))</f>
        <v/>
      </c>
      <c r="L261" s="5">
        <f>IF(OR(D261="",OR(F261="Offer",F261="Rejected",F261="Ghosted")),"",IF(K261&gt;=Settings!$B$4,"No reply in "&amp;K261&amp;" days: mark Ghosted?",IF(J261&lt;=TODAY(),"Follow up now","")))</f>
        <v/>
      </c>
    </row>
    <row r="262">
      <c r="D262" s="3" t="n"/>
      <c r="I262" s="3" t="n"/>
      <c r="J262" s="4">
        <f>IF(D262="","",IF(OR(F262="Offer",F262="Rejected",F262="Ghosted"),"",WORKDAY(MAX(D262,I262),Settings!$B$3)))</f>
        <v/>
      </c>
      <c r="K262" s="5">
        <f>IF(OR(D262="",OR(F262="Offer",F262="Rejected",F262="Ghosted")),"",TODAY()-MAX(D262,I262))</f>
        <v/>
      </c>
      <c r="L262" s="5">
        <f>IF(OR(D262="",OR(F262="Offer",F262="Rejected",F262="Ghosted")),"",IF(K262&gt;=Settings!$B$4,"No reply in "&amp;K262&amp;" days: mark Ghosted?",IF(J262&lt;=TODAY(),"Follow up now","")))</f>
        <v/>
      </c>
    </row>
    <row r="263">
      <c r="D263" s="3" t="n"/>
      <c r="I263" s="3" t="n"/>
      <c r="J263" s="4">
        <f>IF(D263="","",IF(OR(F263="Offer",F263="Rejected",F263="Ghosted"),"",WORKDAY(MAX(D263,I263),Settings!$B$3)))</f>
        <v/>
      </c>
      <c r="K263" s="5">
        <f>IF(OR(D263="",OR(F263="Offer",F263="Rejected",F263="Ghosted")),"",TODAY()-MAX(D263,I263))</f>
        <v/>
      </c>
      <c r="L263" s="5">
        <f>IF(OR(D263="",OR(F263="Offer",F263="Rejected",F263="Ghosted")),"",IF(K263&gt;=Settings!$B$4,"No reply in "&amp;K263&amp;" days: mark Ghosted?",IF(J263&lt;=TODAY(),"Follow up now","")))</f>
        <v/>
      </c>
    </row>
    <row r="264">
      <c r="D264" s="3" t="n"/>
      <c r="I264" s="3" t="n"/>
      <c r="J264" s="4">
        <f>IF(D264="","",IF(OR(F264="Offer",F264="Rejected",F264="Ghosted"),"",WORKDAY(MAX(D264,I264),Settings!$B$3)))</f>
        <v/>
      </c>
      <c r="K264" s="5">
        <f>IF(OR(D264="",OR(F264="Offer",F264="Rejected",F264="Ghosted")),"",TODAY()-MAX(D264,I264))</f>
        <v/>
      </c>
      <c r="L264" s="5">
        <f>IF(OR(D264="",OR(F264="Offer",F264="Rejected",F264="Ghosted")),"",IF(K264&gt;=Settings!$B$4,"No reply in "&amp;K264&amp;" days: mark Ghosted?",IF(J264&lt;=TODAY(),"Follow up now","")))</f>
        <v/>
      </c>
    </row>
    <row r="265">
      <c r="D265" s="3" t="n"/>
      <c r="I265" s="3" t="n"/>
      <c r="J265" s="4">
        <f>IF(D265="","",IF(OR(F265="Offer",F265="Rejected",F265="Ghosted"),"",WORKDAY(MAX(D265,I265),Settings!$B$3)))</f>
        <v/>
      </c>
      <c r="K265" s="5">
        <f>IF(OR(D265="",OR(F265="Offer",F265="Rejected",F265="Ghosted")),"",TODAY()-MAX(D265,I265))</f>
        <v/>
      </c>
      <c r="L265" s="5">
        <f>IF(OR(D265="",OR(F265="Offer",F265="Rejected",F265="Ghosted")),"",IF(K265&gt;=Settings!$B$4,"No reply in "&amp;K265&amp;" days: mark Ghosted?",IF(J265&lt;=TODAY(),"Follow up now","")))</f>
        <v/>
      </c>
    </row>
    <row r="266">
      <c r="D266" s="3" t="n"/>
      <c r="I266" s="3" t="n"/>
      <c r="J266" s="4">
        <f>IF(D266="","",IF(OR(F266="Offer",F266="Rejected",F266="Ghosted"),"",WORKDAY(MAX(D266,I266),Settings!$B$3)))</f>
        <v/>
      </c>
      <c r="K266" s="5">
        <f>IF(OR(D266="",OR(F266="Offer",F266="Rejected",F266="Ghosted")),"",TODAY()-MAX(D266,I266))</f>
        <v/>
      </c>
      <c r="L266" s="5">
        <f>IF(OR(D266="",OR(F266="Offer",F266="Rejected",F266="Ghosted")),"",IF(K266&gt;=Settings!$B$4,"No reply in "&amp;K266&amp;" days: mark Ghosted?",IF(J266&lt;=TODAY(),"Follow up now","")))</f>
        <v/>
      </c>
    </row>
    <row r="267">
      <c r="D267" s="3" t="n"/>
      <c r="I267" s="3" t="n"/>
      <c r="J267" s="4">
        <f>IF(D267="","",IF(OR(F267="Offer",F267="Rejected",F267="Ghosted"),"",WORKDAY(MAX(D267,I267),Settings!$B$3)))</f>
        <v/>
      </c>
      <c r="K267" s="5">
        <f>IF(OR(D267="",OR(F267="Offer",F267="Rejected",F267="Ghosted")),"",TODAY()-MAX(D267,I267))</f>
        <v/>
      </c>
      <c r="L267" s="5">
        <f>IF(OR(D267="",OR(F267="Offer",F267="Rejected",F267="Ghosted")),"",IF(K267&gt;=Settings!$B$4,"No reply in "&amp;K267&amp;" days: mark Ghosted?",IF(J267&lt;=TODAY(),"Follow up now","")))</f>
        <v/>
      </c>
    </row>
    <row r="268">
      <c r="D268" s="3" t="n"/>
      <c r="I268" s="3" t="n"/>
      <c r="J268" s="4">
        <f>IF(D268="","",IF(OR(F268="Offer",F268="Rejected",F268="Ghosted"),"",WORKDAY(MAX(D268,I268),Settings!$B$3)))</f>
        <v/>
      </c>
      <c r="K268" s="5">
        <f>IF(OR(D268="",OR(F268="Offer",F268="Rejected",F268="Ghosted")),"",TODAY()-MAX(D268,I268))</f>
        <v/>
      </c>
      <c r="L268" s="5">
        <f>IF(OR(D268="",OR(F268="Offer",F268="Rejected",F268="Ghosted")),"",IF(K268&gt;=Settings!$B$4,"No reply in "&amp;K268&amp;" days: mark Ghosted?",IF(J268&lt;=TODAY(),"Follow up now","")))</f>
        <v/>
      </c>
    </row>
    <row r="269">
      <c r="D269" s="3" t="n"/>
      <c r="I269" s="3" t="n"/>
      <c r="J269" s="4">
        <f>IF(D269="","",IF(OR(F269="Offer",F269="Rejected",F269="Ghosted"),"",WORKDAY(MAX(D269,I269),Settings!$B$3)))</f>
        <v/>
      </c>
      <c r="K269" s="5">
        <f>IF(OR(D269="",OR(F269="Offer",F269="Rejected",F269="Ghosted")),"",TODAY()-MAX(D269,I269))</f>
        <v/>
      </c>
      <c r="L269" s="5">
        <f>IF(OR(D269="",OR(F269="Offer",F269="Rejected",F269="Ghosted")),"",IF(K269&gt;=Settings!$B$4,"No reply in "&amp;K269&amp;" days: mark Ghosted?",IF(J269&lt;=TODAY(),"Follow up now","")))</f>
        <v/>
      </c>
    </row>
    <row r="270">
      <c r="D270" s="3" t="n"/>
      <c r="I270" s="3" t="n"/>
      <c r="J270" s="4">
        <f>IF(D270="","",IF(OR(F270="Offer",F270="Rejected",F270="Ghosted"),"",WORKDAY(MAX(D270,I270),Settings!$B$3)))</f>
        <v/>
      </c>
      <c r="K270" s="5">
        <f>IF(OR(D270="",OR(F270="Offer",F270="Rejected",F270="Ghosted")),"",TODAY()-MAX(D270,I270))</f>
        <v/>
      </c>
      <c r="L270" s="5">
        <f>IF(OR(D270="",OR(F270="Offer",F270="Rejected",F270="Ghosted")),"",IF(K270&gt;=Settings!$B$4,"No reply in "&amp;K270&amp;" days: mark Ghosted?",IF(J270&lt;=TODAY(),"Follow up now","")))</f>
        <v/>
      </c>
    </row>
    <row r="271">
      <c r="D271" s="3" t="n"/>
      <c r="I271" s="3" t="n"/>
      <c r="J271" s="4">
        <f>IF(D271="","",IF(OR(F271="Offer",F271="Rejected",F271="Ghosted"),"",WORKDAY(MAX(D271,I271),Settings!$B$3)))</f>
        <v/>
      </c>
      <c r="K271" s="5">
        <f>IF(OR(D271="",OR(F271="Offer",F271="Rejected",F271="Ghosted")),"",TODAY()-MAX(D271,I271))</f>
        <v/>
      </c>
      <c r="L271" s="5">
        <f>IF(OR(D271="",OR(F271="Offer",F271="Rejected",F271="Ghosted")),"",IF(K271&gt;=Settings!$B$4,"No reply in "&amp;K271&amp;" days: mark Ghosted?",IF(J271&lt;=TODAY(),"Follow up now","")))</f>
        <v/>
      </c>
    </row>
    <row r="272">
      <c r="D272" s="3" t="n"/>
      <c r="I272" s="3" t="n"/>
      <c r="J272" s="4">
        <f>IF(D272="","",IF(OR(F272="Offer",F272="Rejected",F272="Ghosted"),"",WORKDAY(MAX(D272,I272),Settings!$B$3)))</f>
        <v/>
      </c>
      <c r="K272" s="5">
        <f>IF(OR(D272="",OR(F272="Offer",F272="Rejected",F272="Ghosted")),"",TODAY()-MAX(D272,I272))</f>
        <v/>
      </c>
      <c r="L272" s="5">
        <f>IF(OR(D272="",OR(F272="Offer",F272="Rejected",F272="Ghosted")),"",IF(K272&gt;=Settings!$B$4,"No reply in "&amp;K272&amp;" days: mark Ghosted?",IF(J272&lt;=TODAY(),"Follow up now","")))</f>
        <v/>
      </c>
    </row>
    <row r="273">
      <c r="D273" s="3" t="n"/>
      <c r="I273" s="3" t="n"/>
      <c r="J273" s="4">
        <f>IF(D273="","",IF(OR(F273="Offer",F273="Rejected",F273="Ghosted"),"",WORKDAY(MAX(D273,I273),Settings!$B$3)))</f>
        <v/>
      </c>
      <c r="K273" s="5">
        <f>IF(OR(D273="",OR(F273="Offer",F273="Rejected",F273="Ghosted")),"",TODAY()-MAX(D273,I273))</f>
        <v/>
      </c>
      <c r="L273" s="5">
        <f>IF(OR(D273="",OR(F273="Offer",F273="Rejected",F273="Ghosted")),"",IF(K273&gt;=Settings!$B$4,"No reply in "&amp;K273&amp;" days: mark Ghosted?",IF(J273&lt;=TODAY(),"Follow up now","")))</f>
        <v/>
      </c>
    </row>
    <row r="274">
      <c r="D274" s="3" t="n"/>
      <c r="I274" s="3" t="n"/>
      <c r="J274" s="4">
        <f>IF(D274="","",IF(OR(F274="Offer",F274="Rejected",F274="Ghosted"),"",WORKDAY(MAX(D274,I274),Settings!$B$3)))</f>
        <v/>
      </c>
      <c r="K274" s="5">
        <f>IF(OR(D274="",OR(F274="Offer",F274="Rejected",F274="Ghosted")),"",TODAY()-MAX(D274,I274))</f>
        <v/>
      </c>
      <c r="L274" s="5">
        <f>IF(OR(D274="",OR(F274="Offer",F274="Rejected",F274="Ghosted")),"",IF(K274&gt;=Settings!$B$4,"No reply in "&amp;K274&amp;" days: mark Ghosted?",IF(J274&lt;=TODAY(),"Follow up now","")))</f>
        <v/>
      </c>
    </row>
    <row r="275">
      <c r="D275" s="3" t="n"/>
      <c r="I275" s="3" t="n"/>
      <c r="J275" s="4">
        <f>IF(D275="","",IF(OR(F275="Offer",F275="Rejected",F275="Ghosted"),"",WORKDAY(MAX(D275,I275),Settings!$B$3)))</f>
        <v/>
      </c>
      <c r="K275" s="5">
        <f>IF(OR(D275="",OR(F275="Offer",F275="Rejected",F275="Ghosted")),"",TODAY()-MAX(D275,I275))</f>
        <v/>
      </c>
      <c r="L275" s="5">
        <f>IF(OR(D275="",OR(F275="Offer",F275="Rejected",F275="Ghosted")),"",IF(K275&gt;=Settings!$B$4,"No reply in "&amp;K275&amp;" days: mark Ghosted?",IF(J275&lt;=TODAY(),"Follow up now","")))</f>
        <v/>
      </c>
    </row>
    <row r="276">
      <c r="D276" s="3" t="n"/>
      <c r="I276" s="3" t="n"/>
      <c r="J276" s="4">
        <f>IF(D276="","",IF(OR(F276="Offer",F276="Rejected",F276="Ghosted"),"",WORKDAY(MAX(D276,I276),Settings!$B$3)))</f>
        <v/>
      </c>
      <c r="K276" s="5">
        <f>IF(OR(D276="",OR(F276="Offer",F276="Rejected",F276="Ghosted")),"",TODAY()-MAX(D276,I276))</f>
        <v/>
      </c>
      <c r="L276" s="5">
        <f>IF(OR(D276="",OR(F276="Offer",F276="Rejected",F276="Ghosted")),"",IF(K276&gt;=Settings!$B$4,"No reply in "&amp;K276&amp;" days: mark Ghosted?",IF(J276&lt;=TODAY(),"Follow up now","")))</f>
        <v/>
      </c>
    </row>
    <row r="277">
      <c r="D277" s="3" t="n"/>
      <c r="I277" s="3" t="n"/>
      <c r="J277" s="4">
        <f>IF(D277="","",IF(OR(F277="Offer",F277="Rejected",F277="Ghosted"),"",WORKDAY(MAX(D277,I277),Settings!$B$3)))</f>
        <v/>
      </c>
      <c r="K277" s="5">
        <f>IF(OR(D277="",OR(F277="Offer",F277="Rejected",F277="Ghosted")),"",TODAY()-MAX(D277,I277))</f>
        <v/>
      </c>
      <c r="L277" s="5">
        <f>IF(OR(D277="",OR(F277="Offer",F277="Rejected",F277="Ghosted")),"",IF(K277&gt;=Settings!$B$4,"No reply in "&amp;K277&amp;" days: mark Ghosted?",IF(J277&lt;=TODAY(),"Follow up now","")))</f>
        <v/>
      </c>
    </row>
    <row r="278">
      <c r="D278" s="3" t="n"/>
      <c r="I278" s="3" t="n"/>
      <c r="J278" s="4">
        <f>IF(D278="","",IF(OR(F278="Offer",F278="Rejected",F278="Ghosted"),"",WORKDAY(MAX(D278,I278),Settings!$B$3)))</f>
        <v/>
      </c>
      <c r="K278" s="5">
        <f>IF(OR(D278="",OR(F278="Offer",F278="Rejected",F278="Ghosted")),"",TODAY()-MAX(D278,I278))</f>
        <v/>
      </c>
      <c r="L278" s="5">
        <f>IF(OR(D278="",OR(F278="Offer",F278="Rejected",F278="Ghosted")),"",IF(K278&gt;=Settings!$B$4,"No reply in "&amp;K278&amp;" days: mark Ghosted?",IF(J278&lt;=TODAY(),"Follow up now","")))</f>
        <v/>
      </c>
    </row>
    <row r="279">
      <c r="D279" s="3" t="n"/>
      <c r="I279" s="3" t="n"/>
      <c r="J279" s="4">
        <f>IF(D279="","",IF(OR(F279="Offer",F279="Rejected",F279="Ghosted"),"",WORKDAY(MAX(D279,I279),Settings!$B$3)))</f>
        <v/>
      </c>
      <c r="K279" s="5">
        <f>IF(OR(D279="",OR(F279="Offer",F279="Rejected",F279="Ghosted")),"",TODAY()-MAX(D279,I279))</f>
        <v/>
      </c>
      <c r="L279" s="5">
        <f>IF(OR(D279="",OR(F279="Offer",F279="Rejected",F279="Ghosted")),"",IF(K279&gt;=Settings!$B$4,"No reply in "&amp;K279&amp;" days: mark Ghosted?",IF(J279&lt;=TODAY(),"Follow up now","")))</f>
        <v/>
      </c>
    </row>
    <row r="280">
      <c r="D280" s="3" t="n"/>
      <c r="I280" s="3" t="n"/>
      <c r="J280" s="4">
        <f>IF(D280="","",IF(OR(F280="Offer",F280="Rejected",F280="Ghosted"),"",WORKDAY(MAX(D280,I280),Settings!$B$3)))</f>
        <v/>
      </c>
      <c r="K280" s="5">
        <f>IF(OR(D280="",OR(F280="Offer",F280="Rejected",F280="Ghosted")),"",TODAY()-MAX(D280,I280))</f>
        <v/>
      </c>
      <c r="L280" s="5">
        <f>IF(OR(D280="",OR(F280="Offer",F280="Rejected",F280="Ghosted")),"",IF(K280&gt;=Settings!$B$4,"No reply in "&amp;K280&amp;" days: mark Ghosted?",IF(J280&lt;=TODAY(),"Follow up now","")))</f>
        <v/>
      </c>
    </row>
    <row r="281">
      <c r="D281" s="3" t="n"/>
      <c r="I281" s="3" t="n"/>
      <c r="J281" s="4">
        <f>IF(D281="","",IF(OR(F281="Offer",F281="Rejected",F281="Ghosted"),"",WORKDAY(MAX(D281,I281),Settings!$B$3)))</f>
        <v/>
      </c>
      <c r="K281" s="5">
        <f>IF(OR(D281="",OR(F281="Offer",F281="Rejected",F281="Ghosted")),"",TODAY()-MAX(D281,I281))</f>
        <v/>
      </c>
      <c r="L281" s="5">
        <f>IF(OR(D281="",OR(F281="Offer",F281="Rejected",F281="Ghosted")),"",IF(K281&gt;=Settings!$B$4,"No reply in "&amp;K281&amp;" days: mark Ghosted?",IF(J281&lt;=TODAY(),"Follow up now","")))</f>
        <v/>
      </c>
    </row>
    <row r="282">
      <c r="D282" s="3" t="n"/>
      <c r="I282" s="3" t="n"/>
      <c r="J282" s="4">
        <f>IF(D282="","",IF(OR(F282="Offer",F282="Rejected",F282="Ghosted"),"",WORKDAY(MAX(D282,I282),Settings!$B$3)))</f>
        <v/>
      </c>
      <c r="K282" s="5">
        <f>IF(OR(D282="",OR(F282="Offer",F282="Rejected",F282="Ghosted")),"",TODAY()-MAX(D282,I282))</f>
        <v/>
      </c>
      <c r="L282" s="5">
        <f>IF(OR(D282="",OR(F282="Offer",F282="Rejected",F282="Ghosted")),"",IF(K282&gt;=Settings!$B$4,"No reply in "&amp;K282&amp;" days: mark Ghosted?",IF(J282&lt;=TODAY(),"Follow up now","")))</f>
        <v/>
      </c>
    </row>
    <row r="283">
      <c r="D283" s="3" t="n"/>
      <c r="I283" s="3" t="n"/>
      <c r="J283" s="4">
        <f>IF(D283="","",IF(OR(F283="Offer",F283="Rejected",F283="Ghosted"),"",WORKDAY(MAX(D283,I283),Settings!$B$3)))</f>
        <v/>
      </c>
      <c r="K283" s="5">
        <f>IF(OR(D283="",OR(F283="Offer",F283="Rejected",F283="Ghosted")),"",TODAY()-MAX(D283,I283))</f>
        <v/>
      </c>
      <c r="L283" s="5">
        <f>IF(OR(D283="",OR(F283="Offer",F283="Rejected",F283="Ghosted")),"",IF(K283&gt;=Settings!$B$4,"No reply in "&amp;K283&amp;" days: mark Ghosted?",IF(J283&lt;=TODAY(),"Follow up now","")))</f>
        <v/>
      </c>
    </row>
    <row r="284">
      <c r="D284" s="3" t="n"/>
      <c r="I284" s="3" t="n"/>
      <c r="J284" s="4">
        <f>IF(D284="","",IF(OR(F284="Offer",F284="Rejected",F284="Ghosted"),"",WORKDAY(MAX(D284,I284),Settings!$B$3)))</f>
        <v/>
      </c>
      <c r="K284" s="5">
        <f>IF(OR(D284="",OR(F284="Offer",F284="Rejected",F284="Ghosted")),"",TODAY()-MAX(D284,I284))</f>
        <v/>
      </c>
      <c r="L284" s="5">
        <f>IF(OR(D284="",OR(F284="Offer",F284="Rejected",F284="Ghosted")),"",IF(K284&gt;=Settings!$B$4,"No reply in "&amp;K284&amp;" days: mark Ghosted?",IF(J284&lt;=TODAY(),"Follow up now","")))</f>
        <v/>
      </c>
    </row>
    <row r="285">
      <c r="D285" s="3" t="n"/>
      <c r="I285" s="3" t="n"/>
      <c r="J285" s="4">
        <f>IF(D285="","",IF(OR(F285="Offer",F285="Rejected",F285="Ghosted"),"",WORKDAY(MAX(D285,I285),Settings!$B$3)))</f>
        <v/>
      </c>
      <c r="K285" s="5">
        <f>IF(OR(D285="",OR(F285="Offer",F285="Rejected",F285="Ghosted")),"",TODAY()-MAX(D285,I285))</f>
        <v/>
      </c>
      <c r="L285" s="5">
        <f>IF(OR(D285="",OR(F285="Offer",F285="Rejected",F285="Ghosted")),"",IF(K285&gt;=Settings!$B$4,"No reply in "&amp;K285&amp;" days: mark Ghosted?",IF(J285&lt;=TODAY(),"Follow up now","")))</f>
        <v/>
      </c>
    </row>
    <row r="286">
      <c r="D286" s="3" t="n"/>
      <c r="I286" s="3" t="n"/>
      <c r="J286" s="4">
        <f>IF(D286="","",IF(OR(F286="Offer",F286="Rejected",F286="Ghosted"),"",WORKDAY(MAX(D286,I286),Settings!$B$3)))</f>
        <v/>
      </c>
      <c r="K286" s="5">
        <f>IF(OR(D286="",OR(F286="Offer",F286="Rejected",F286="Ghosted")),"",TODAY()-MAX(D286,I286))</f>
        <v/>
      </c>
      <c r="L286" s="5">
        <f>IF(OR(D286="",OR(F286="Offer",F286="Rejected",F286="Ghosted")),"",IF(K286&gt;=Settings!$B$4,"No reply in "&amp;K286&amp;" days: mark Ghosted?",IF(J286&lt;=TODAY(),"Follow up now","")))</f>
        <v/>
      </c>
    </row>
    <row r="287">
      <c r="D287" s="3" t="n"/>
      <c r="I287" s="3" t="n"/>
      <c r="J287" s="4">
        <f>IF(D287="","",IF(OR(F287="Offer",F287="Rejected",F287="Ghosted"),"",WORKDAY(MAX(D287,I287),Settings!$B$3)))</f>
        <v/>
      </c>
      <c r="K287" s="5">
        <f>IF(OR(D287="",OR(F287="Offer",F287="Rejected",F287="Ghosted")),"",TODAY()-MAX(D287,I287))</f>
        <v/>
      </c>
      <c r="L287" s="5">
        <f>IF(OR(D287="",OR(F287="Offer",F287="Rejected",F287="Ghosted")),"",IF(K287&gt;=Settings!$B$4,"No reply in "&amp;K287&amp;" days: mark Ghosted?",IF(J287&lt;=TODAY(),"Follow up now","")))</f>
        <v/>
      </c>
    </row>
    <row r="288">
      <c r="D288" s="3" t="n"/>
      <c r="I288" s="3" t="n"/>
      <c r="J288" s="4">
        <f>IF(D288="","",IF(OR(F288="Offer",F288="Rejected",F288="Ghosted"),"",WORKDAY(MAX(D288,I288),Settings!$B$3)))</f>
        <v/>
      </c>
      <c r="K288" s="5">
        <f>IF(OR(D288="",OR(F288="Offer",F288="Rejected",F288="Ghosted")),"",TODAY()-MAX(D288,I288))</f>
        <v/>
      </c>
      <c r="L288" s="5">
        <f>IF(OR(D288="",OR(F288="Offer",F288="Rejected",F288="Ghosted")),"",IF(K288&gt;=Settings!$B$4,"No reply in "&amp;K288&amp;" days: mark Ghosted?",IF(J288&lt;=TODAY(),"Follow up now","")))</f>
        <v/>
      </c>
    </row>
    <row r="289">
      <c r="D289" s="3" t="n"/>
      <c r="I289" s="3" t="n"/>
      <c r="J289" s="4">
        <f>IF(D289="","",IF(OR(F289="Offer",F289="Rejected",F289="Ghosted"),"",WORKDAY(MAX(D289,I289),Settings!$B$3)))</f>
        <v/>
      </c>
      <c r="K289" s="5">
        <f>IF(OR(D289="",OR(F289="Offer",F289="Rejected",F289="Ghosted")),"",TODAY()-MAX(D289,I289))</f>
        <v/>
      </c>
      <c r="L289" s="5">
        <f>IF(OR(D289="",OR(F289="Offer",F289="Rejected",F289="Ghosted")),"",IF(K289&gt;=Settings!$B$4,"No reply in "&amp;K289&amp;" days: mark Ghosted?",IF(J289&lt;=TODAY(),"Follow up now","")))</f>
        <v/>
      </c>
    </row>
    <row r="290">
      <c r="D290" s="3" t="n"/>
      <c r="I290" s="3" t="n"/>
      <c r="J290" s="4">
        <f>IF(D290="","",IF(OR(F290="Offer",F290="Rejected",F290="Ghosted"),"",WORKDAY(MAX(D290,I290),Settings!$B$3)))</f>
        <v/>
      </c>
      <c r="K290" s="5">
        <f>IF(OR(D290="",OR(F290="Offer",F290="Rejected",F290="Ghosted")),"",TODAY()-MAX(D290,I290))</f>
        <v/>
      </c>
      <c r="L290" s="5">
        <f>IF(OR(D290="",OR(F290="Offer",F290="Rejected",F290="Ghosted")),"",IF(K290&gt;=Settings!$B$4,"No reply in "&amp;K290&amp;" days: mark Ghosted?",IF(J290&lt;=TODAY(),"Follow up now","")))</f>
        <v/>
      </c>
    </row>
    <row r="291">
      <c r="D291" s="3" t="n"/>
      <c r="I291" s="3" t="n"/>
      <c r="J291" s="4">
        <f>IF(D291="","",IF(OR(F291="Offer",F291="Rejected",F291="Ghosted"),"",WORKDAY(MAX(D291,I291),Settings!$B$3)))</f>
        <v/>
      </c>
      <c r="K291" s="5">
        <f>IF(OR(D291="",OR(F291="Offer",F291="Rejected",F291="Ghosted")),"",TODAY()-MAX(D291,I291))</f>
        <v/>
      </c>
      <c r="L291" s="5">
        <f>IF(OR(D291="",OR(F291="Offer",F291="Rejected",F291="Ghosted")),"",IF(K291&gt;=Settings!$B$4,"No reply in "&amp;K291&amp;" days: mark Ghosted?",IF(J291&lt;=TODAY(),"Follow up now","")))</f>
        <v/>
      </c>
    </row>
    <row r="292">
      <c r="D292" s="3" t="n"/>
      <c r="I292" s="3" t="n"/>
      <c r="J292" s="4">
        <f>IF(D292="","",IF(OR(F292="Offer",F292="Rejected",F292="Ghosted"),"",WORKDAY(MAX(D292,I292),Settings!$B$3)))</f>
        <v/>
      </c>
      <c r="K292" s="5">
        <f>IF(OR(D292="",OR(F292="Offer",F292="Rejected",F292="Ghosted")),"",TODAY()-MAX(D292,I292))</f>
        <v/>
      </c>
      <c r="L292" s="5">
        <f>IF(OR(D292="",OR(F292="Offer",F292="Rejected",F292="Ghosted")),"",IF(K292&gt;=Settings!$B$4,"No reply in "&amp;K292&amp;" days: mark Ghosted?",IF(J292&lt;=TODAY(),"Follow up now","")))</f>
        <v/>
      </c>
    </row>
    <row r="293">
      <c r="D293" s="3" t="n"/>
      <c r="I293" s="3" t="n"/>
      <c r="J293" s="4">
        <f>IF(D293="","",IF(OR(F293="Offer",F293="Rejected",F293="Ghosted"),"",WORKDAY(MAX(D293,I293),Settings!$B$3)))</f>
        <v/>
      </c>
      <c r="K293" s="5">
        <f>IF(OR(D293="",OR(F293="Offer",F293="Rejected",F293="Ghosted")),"",TODAY()-MAX(D293,I293))</f>
        <v/>
      </c>
      <c r="L293" s="5">
        <f>IF(OR(D293="",OR(F293="Offer",F293="Rejected",F293="Ghosted")),"",IF(K293&gt;=Settings!$B$4,"No reply in "&amp;K293&amp;" days: mark Ghosted?",IF(J293&lt;=TODAY(),"Follow up now","")))</f>
        <v/>
      </c>
    </row>
    <row r="294">
      <c r="D294" s="3" t="n"/>
      <c r="I294" s="3" t="n"/>
      <c r="J294" s="4">
        <f>IF(D294="","",IF(OR(F294="Offer",F294="Rejected",F294="Ghosted"),"",WORKDAY(MAX(D294,I294),Settings!$B$3)))</f>
        <v/>
      </c>
      <c r="K294" s="5">
        <f>IF(OR(D294="",OR(F294="Offer",F294="Rejected",F294="Ghosted")),"",TODAY()-MAX(D294,I294))</f>
        <v/>
      </c>
      <c r="L294" s="5">
        <f>IF(OR(D294="",OR(F294="Offer",F294="Rejected",F294="Ghosted")),"",IF(K294&gt;=Settings!$B$4,"No reply in "&amp;K294&amp;" days: mark Ghosted?",IF(J294&lt;=TODAY(),"Follow up now","")))</f>
        <v/>
      </c>
    </row>
    <row r="295">
      <c r="D295" s="3" t="n"/>
      <c r="I295" s="3" t="n"/>
      <c r="J295" s="4">
        <f>IF(D295="","",IF(OR(F295="Offer",F295="Rejected",F295="Ghosted"),"",WORKDAY(MAX(D295,I295),Settings!$B$3)))</f>
        <v/>
      </c>
      <c r="K295" s="5">
        <f>IF(OR(D295="",OR(F295="Offer",F295="Rejected",F295="Ghosted")),"",TODAY()-MAX(D295,I295))</f>
        <v/>
      </c>
      <c r="L295" s="5">
        <f>IF(OR(D295="",OR(F295="Offer",F295="Rejected",F295="Ghosted")),"",IF(K295&gt;=Settings!$B$4,"No reply in "&amp;K295&amp;" days: mark Ghosted?",IF(J295&lt;=TODAY(),"Follow up now","")))</f>
        <v/>
      </c>
    </row>
    <row r="296">
      <c r="D296" s="3" t="n"/>
      <c r="I296" s="3" t="n"/>
      <c r="J296" s="4">
        <f>IF(D296="","",IF(OR(F296="Offer",F296="Rejected",F296="Ghosted"),"",WORKDAY(MAX(D296,I296),Settings!$B$3)))</f>
        <v/>
      </c>
      <c r="K296" s="5">
        <f>IF(OR(D296="",OR(F296="Offer",F296="Rejected",F296="Ghosted")),"",TODAY()-MAX(D296,I296))</f>
        <v/>
      </c>
      <c r="L296" s="5">
        <f>IF(OR(D296="",OR(F296="Offer",F296="Rejected",F296="Ghosted")),"",IF(K296&gt;=Settings!$B$4,"No reply in "&amp;K296&amp;" days: mark Ghosted?",IF(J296&lt;=TODAY(),"Follow up now","")))</f>
        <v/>
      </c>
    </row>
    <row r="297">
      <c r="D297" s="3" t="n"/>
      <c r="I297" s="3" t="n"/>
      <c r="J297" s="4">
        <f>IF(D297="","",IF(OR(F297="Offer",F297="Rejected",F297="Ghosted"),"",WORKDAY(MAX(D297,I297),Settings!$B$3)))</f>
        <v/>
      </c>
      <c r="K297" s="5">
        <f>IF(OR(D297="",OR(F297="Offer",F297="Rejected",F297="Ghosted")),"",TODAY()-MAX(D297,I297))</f>
        <v/>
      </c>
      <c r="L297" s="5">
        <f>IF(OR(D297="",OR(F297="Offer",F297="Rejected",F297="Ghosted")),"",IF(K297&gt;=Settings!$B$4,"No reply in "&amp;K297&amp;" days: mark Ghosted?",IF(J297&lt;=TODAY(),"Follow up now","")))</f>
        <v/>
      </c>
    </row>
    <row r="298">
      <c r="D298" s="3" t="n"/>
      <c r="I298" s="3" t="n"/>
      <c r="J298" s="4">
        <f>IF(D298="","",IF(OR(F298="Offer",F298="Rejected",F298="Ghosted"),"",WORKDAY(MAX(D298,I298),Settings!$B$3)))</f>
        <v/>
      </c>
      <c r="K298" s="5">
        <f>IF(OR(D298="",OR(F298="Offer",F298="Rejected",F298="Ghosted")),"",TODAY()-MAX(D298,I298))</f>
        <v/>
      </c>
      <c r="L298" s="5">
        <f>IF(OR(D298="",OR(F298="Offer",F298="Rejected",F298="Ghosted")),"",IF(K298&gt;=Settings!$B$4,"No reply in "&amp;K298&amp;" days: mark Ghosted?",IF(J298&lt;=TODAY(),"Follow up now","")))</f>
        <v/>
      </c>
    </row>
    <row r="299">
      <c r="D299" s="3" t="n"/>
      <c r="I299" s="3" t="n"/>
      <c r="J299" s="4">
        <f>IF(D299="","",IF(OR(F299="Offer",F299="Rejected",F299="Ghosted"),"",WORKDAY(MAX(D299,I299),Settings!$B$3)))</f>
        <v/>
      </c>
      <c r="K299" s="5">
        <f>IF(OR(D299="",OR(F299="Offer",F299="Rejected",F299="Ghosted")),"",TODAY()-MAX(D299,I299))</f>
        <v/>
      </c>
      <c r="L299" s="5">
        <f>IF(OR(D299="",OR(F299="Offer",F299="Rejected",F299="Ghosted")),"",IF(K299&gt;=Settings!$B$4,"No reply in "&amp;K299&amp;" days: mark Ghosted?",IF(J299&lt;=TODAY(),"Follow up now","")))</f>
        <v/>
      </c>
    </row>
    <row r="300">
      <c r="D300" s="3" t="n"/>
      <c r="I300" s="3" t="n"/>
      <c r="J300" s="4">
        <f>IF(D300="","",IF(OR(F300="Offer",F300="Rejected",F300="Ghosted"),"",WORKDAY(MAX(D300,I300),Settings!$B$3)))</f>
        <v/>
      </c>
      <c r="K300" s="5">
        <f>IF(OR(D300="",OR(F300="Offer",F300="Rejected",F300="Ghosted")),"",TODAY()-MAX(D300,I300))</f>
        <v/>
      </c>
      <c r="L300" s="5">
        <f>IF(OR(D300="",OR(F300="Offer",F300="Rejected",F300="Ghosted")),"",IF(K300&gt;=Settings!$B$4,"No reply in "&amp;K300&amp;" days: mark Ghosted?",IF(J300&lt;=TODAY(),"Follow up now","")))</f>
        <v/>
      </c>
    </row>
    <row r="301">
      <c r="D301" s="3" t="n"/>
      <c r="I301" s="3" t="n"/>
      <c r="J301" s="4">
        <f>IF(D301="","",IF(OR(F301="Offer",F301="Rejected",F301="Ghosted"),"",WORKDAY(MAX(D301,I301),Settings!$B$3)))</f>
        <v/>
      </c>
      <c r="K301" s="5">
        <f>IF(OR(D301="",OR(F301="Offer",F301="Rejected",F301="Ghosted")),"",TODAY()-MAX(D301,I301))</f>
        <v/>
      </c>
      <c r="L301" s="5">
        <f>IF(OR(D301="",OR(F301="Offer",F301="Rejected",F301="Ghosted")),"",IF(K301&gt;=Settings!$B$4,"No reply in "&amp;K301&amp;" days: mark Ghosted?",IF(J301&lt;=TODAY(),"Follow up now","")))</f>
        <v/>
      </c>
    </row>
  </sheetData>
  <autoFilter ref="A1:M301"/>
  <conditionalFormatting sqref="A2:M301">
    <cfRule type="expression" priority="1" dxfId="0" stopIfTrue="1">
      <formula>$L2="Follow up now"</formula>
    </cfRule>
    <cfRule type="expression" priority="2" dxfId="1" stopIfTrue="1">
      <formula>LEFT($L2,8)="No reply"</formula>
    </cfRule>
  </conditionalFormatting>
  <conditionalFormatting sqref="F2:F301">
    <cfRule type="expression" priority="3" dxfId="2">
      <formula>$F2="Offer"</formula>
    </cfRule>
    <cfRule type="expression" priority="4" dxfId="3">
      <formula>$F2="Interviewing"</formula>
    </cfRule>
    <cfRule type="expression" priority="5" dxfId="4">
      <formula>$F2="Rejected"</formula>
    </cfRule>
  </conditionalFormatting>
  <dataValidations count="3">
    <dataValidation sqref="F2:F301" showDropDown="0" showInputMessage="0" showErrorMessage="0" allowBlank="1" type="list">
      <formula1>"Saved,Applied,Interviewing,Offer,Rejected,Ghosted"</formula1>
    </dataValidation>
    <dataValidation sqref="E2:E301" showDropDown="0" showInputMessage="0" showErrorMessage="0" allowBlank="1" type="list">
      <formula1>"Company website,Job board,LinkedIn Easy Apply,Referral,Recruiter contacted me,Cold email"</formula1>
    </dataValidation>
    <dataValidation sqref="D2:D301 I2:I301" showDropDown="0" showInputMessage="0" showErrorMessage="1" allowBlank="1" errorTitle="Not a date" error="Enter a date, e.g. 2026-10-05" type="date" operator="greaterThan">
      <formula1>36526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</cols>
  <sheetData>
    <row r="1">
      <c r="A1" s="6" t="inlineStr">
        <is>
          <t>My job search in numbers</t>
        </is>
      </c>
    </row>
    <row r="3">
      <c r="A3" t="inlineStr">
        <is>
          <t>Applications sent</t>
        </is>
      </c>
      <c r="B3">
        <f>COUNT(Tracker!$D$2:$D$301)</f>
        <v/>
      </c>
    </row>
    <row r="4">
      <c r="A4" t="inlineStr">
        <is>
          <t>Replies (interview, offer or rejection)</t>
        </is>
      </c>
      <c r="B4">
        <f>COUNTIFS(Tracker!$F$2:$F$301,"Interviewing")+COUNTIFS(Tracker!$F$2:$F$301,"Offer")+COUNTIFS(Tracker!$F$2:$F$301,"Rejected")</f>
        <v/>
      </c>
    </row>
    <row r="5">
      <c r="A5" s="7" t="inlineStr">
        <is>
          <t>Response rate</t>
        </is>
      </c>
      <c r="B5" s="8">
        <f>IF(B3=0,0,B4/B3)</f>
        <v/>
      </c>
    </row>
    <row r="6">
      <c r="A6" t="inlineStr">
        <is>
          <t>Follow-ups due</t>
        </is>
      </c>
      <c r="B6">
        <f>COUNTIF(Tracker!$L$2:$L$301,"Follow up now")</f>
        <v/>
      </c>
    </row>
    <row r="8">
      <c r="A8" s="7" t="inlineStr">
        <is>
          <t>By status</t>
        </is>
      </c>
    </row>
    <row r="9">
      <c r="A9" t="inlineStr">
        <is>
          <t>Saved</t>
        </is>
      </c>
      <c r="B9">
        <f>COUNTIF(Tracker!$F$2:$F$301,"Saved")</f>
        <v/>
      </c>
    </row>
    <row r="10">
      <c r="A10" t="inlineStr">
        <is>
          <t>Applied</t>
        </is>
      </c>
      <c r="B10">
        <f>COUNTIF(Tracker!$F$2:$F$301,"Applied")</f>
        <v/>
      </c>
    </row>
    <row r="11">
      <c r="A11" t="inlineStr">
        <is>
          <t>Interviewing</t>
        </is>
      </c>
      <c r="B11">
        <f>COUNTIF(Tracker!$F$2:$F$301,"Interviewing")</f>
        <v/>
      </c>
    </row>
    <row r="12">
      <c r="A12" t="inlineStr">
        <is>
          <t>Offer</t>
        </is>
      </c>
      <c r="B12">
        <f>COUNTIF(Tracker!$F$2:$F$301,"Offer")</f>
        <v/>
      </c>
    </row>
    <row r="13">
      <c r="A13" t="inlineStr">
        <is>
          <t>Rejected</t>
        </is>
      </c>
      <c r="B13">
        <f>COUNTIF(Tracker!$F$2:$F$301,"Rejected")</f>
        <v/>
      </c>
    </row>
    <row r="14">
      <c r="A14" t="inlineStr">
        <is>
          <t>Ghosted</t>
        </is>
      </c>
      <c r="B14">
        <f>COUNTIF(Tracker!$F$2:$F$301,"Ghosted")</f>
        <v/>
      </c>
    </row>
    <row r="16">
      <c r="A16" s="7" t="inlineStr">
        <is>
          <t>By channel: which one gets replies?</t>
        </is>
      </c>
    </row>
    <row r="17">
      <c r="A17" s="7" t="inlineStr">
        <is>
          <t>Applied via</t>
        </is>
      </c>
      <c r="B17" s="7" t="inlineStr">
        <is>
          <t>Sent</t>
        </is>
      </c>
      <c r="C17" s="7" t="inlineStr">
        <is>
          <t>Replies</t>
        </is>
      </c>
      <c r="D17" s="7" t="inlineStr">
        <is>
          <t>Response rate</t>
        </is>
      </c>
    </row>
    <row r="18">
      <c r="A18" t="inlineStr">
        <is>
          <t>Company website</t>
        </is>
      </c>
      <c r="B18">
        <f>COUNTIFS(Tracker!$E$2:$E$301,A18,Tracker!$D$2:$D$301,"&gt;0")</f>
        <v/>
      </c>
      <c r="C18">
        <f>COUNTIFS(Tracker!$F$2:$F$301,"Interviewing",Tracker!$E$2:$E$301,A18)+COUNTIFS(Tracker!$F$2:$F$301,"Offer",Tracker!$E$2:$E$301,A18)+COUNTIFS(Tracker!$F$2:$F$301,"Rejected",Tracker!$E$2:$E$301,A18)</f>
        <v/>
      </c>
      <c r="D18" s="9">
        <f>IF(B18=0,"",C18/B18)</f>
        <v/>
      </c>
    </row>
    <row r="19">
      <c r="A19" t="inlineStr">
        <is>
          <t>Job board</t>
        </is>
      </c>
      <c r="B19">
        <f>COUNTIFS(Tracker!$E$2:$E$301,A19,Tracker!$D$2:$D$301,"&gt;0")</f>
        <v/>
      </c>
      <c r="C19">
        <f>COUNTIFS(Tracker!$F$2:$F$301,"Interviewing",Tracker!$E$2:$E$301,A19)+COUNTIFS(Tracker!$F$2:$F$301,"Offer",Tracker!$E$2:$E$301,A19)+COUNTIFS(Tracker!$F$2:$F$301,"Rejected",Tracker!$E$2:$E$301,A19)</f>
        <v/>
      </c>
      <c r="D19" s="9">
        <f>IF(B19=0,"",C19/B19)</f>
        <v/>
      </c>
    </row>
    <row r="20">
      <c r="A20" t="inlineStr">
        <is>
          <t>LinkedIn Easy Apply</t>
        </is>
      </c>
      <c r="B20">
        <f>COUNTIFS(Tracker!$E$2:$E$301,A20,Tracker!$D$2:$D$301,"&gt;0")</f>
        <v/>
      </c>
      <c r="C20">
        <f>COUNTIFS(Tracker!$F$2:$F$301,"Interviewing",Tracker!$E$2:$E$301,A20)+COUNTIFS(Tracker!$F$2:$F$301,"Offer",Tracker!$E$2:$E$301,A20)+COUNTIFS(Tracker!$F$2:$F$301,"Rejected",Tracker!$E$2:$E$301,A20)</f>
        <v/>
      </c>
      <c r="D20" s="9">
        <f>IF(B20=0,"",C20/B20)</f>
        <v/>
      </c>
    </row>
    <row r="21">
      <c r="A21" t="inlineStr">
        <is>
          <t>Referral</t>
        </is>
      </c>
      <c r="B21">
        <f>COUNTIFS(Tracker!$E$2:$E$301,A21,Tracker!$D$2:$D$301,"&gt;0")</f>
        <v/>
      </c>
      <c r="C21">
        <f>COUNTIFS(Tracker!$F$2:$F$301,"Interviewing",Tracker!$E$2:$E$301,A21)+COUNTIFS(Tracker!$F$2:$F$301,"Offer",Tracker!$E$2:$E$301,A21)+COUNTIFS(Tracker!$F$2:$F$301,"Rejected",Tracker!$E$2:$E$301,A21)</f>
        <v/>
      </c>
      <c r="D21" s="9">
        <f>IF(B21=0,"",C21/B21)</f>
        <v/>
      </c>
    </row>
    <row r="22">
      <c r="A22" t="inlineStr">
        <is>
          <t>Recruiter contacted me</t>
        </is>
      </c>
      <c r="B22">
        <f>COUNTIFS(Tracker!$E$2:$E$301,A22,Tracker!$D$2:$D$301,"&gt;0")</f>
        <v/>
      </c>
      <c r="C22">
        <f>COUNTIFS(Tracker!$F$2:$F$301,"Interviewing",Tracker!$E$2:$E$301,A22)+COUNTIFS(Tracker!$F$2:$F$301,"Offer",Tracker!$E$2:$E$301,A22)+COUNTIFS(Tracker!$F$2:$F$301,"Rejected",Tracker!$E$2:$E$301,A22)</f>
        <v/>
      </c>
      <c r="D22" s="9">
        <f>IF(B22=0,"",C22/B22)</f>
        <v/>
      </c>
    </row>
    <row r="23">
      <c r="A23" t="inlineStr">
        <is>
          <t>Cold email</t>
        </is>
      </c>
      <c r="B23">
        <f>COUNTIFS(Tracker!$E$2:$E$301,A23,Tracker!$D$2:$D$301,"&gt;0")</f>
        <v/>
      </c>
      <c r="C23">
        <f>COUNTIFS(Tracker!$F$2:$F$301,"Interviewing",Tracker!$E$2:$E$301,A23)+COUNTIFS(Tracker!$F$2:$F$301,"Offer",Tracker!$E$2:$E$301,A23)+COUNTIFS(Tracker!$F$2:$F$301,"Rejected",Tracker!$E$2:$E$301,A23)</f>
        <v/>
      </c>
      <c r="D23" s="9">
        <f>IF(B23=0,"",C23/B23)</f>
        <v/>
      </c>
    </row>
    <row r="25">
      <c r="A25" t="inlineStr">
        <is>
          <t>A channel needs 10+ applications before its rate means much.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70" customWidth="1" min="3" max="3"/>
  </cols>
  <sheetData>
    <row r="1">
      <c r="A1" s="6" t="inlineStr">
        <is>
          <t>Settings (change the numbers in column B)</t>
        </is>
      </c>
    </row>
    <row r="3">
      <c r="A3" t="inlineStr">
        <is>
          <t>Follow up after (working days)</t>
        </is>
      </c>
      <c r="B3" s="10" t="n">
        <v>5</v>
      </c>
      <c r="C3" t="inlineStr">
        <is>
          <t>5 working days is one calendar week. Weekends are skipped.</t>
        </is>
      </c>
    </row>
    <row r="4">
      <c r="A4" t="inlineStr">
        <is>
          <t>Suggest Ghosted after (calendar days, no reply)</t>
        </is>
      </c>
      <c r="B4" s="10" t="n">
        <v>30</v>
      </c>
      <c r="C4" t="inlineStr">
        <is>
          <t>Counted from the date applied or the last contact, whichever is later.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Job application tracker template, by HiredFolio (free)</t>
        </is>
      </c>
    </row>
    <row r="2"/>
    <row r="3">
      <c r="A3" t="inlineStr">
        <is>
          <t>1. Fill in the Tracker tab, one row per application. Rows 2 to 6 are examples: delete them.</t>
        </is>
      </c>
    </row>
    <row r="4">
      <c r="A4" t="inlineStr">
        <is>
          <t>2. Dark-blue columns (Next follow-up, Days waiting, Alert) calculate themselves. Do not type in them.</t>
        </is>
      </c>
    </row>
    <row r="5">
      <c r="A5" t="inlineStr">
        <is>
          <t>3. Next follow-up = 5 working days after the later of Date applied and Last contact.</t>
        </is>
      </c>
    </row>
    <row r="6">
      <c r="A6" t="inlineStr">
        <is>
          <t>4. When you follow up, or the recruiter writes back, put today's date in Last contact. The next follow-up moves forward on its own.</t>
        </is>
      </c>
    </row>
    <row r="7">
      <c r="A7" t="inlineStr">
        <is>
          <t>5. A row turns yellow when its follow-up is due: that is your list for the morning.</t>
        </is>
      </c>
    </row>
    <row r="8">
      <c r="A8" t="inlineStr">
        <is>
          <t>6. A row turns grey after 30 days with no reply. Set its Status to Ghosted and stop chasing it.</t>
        </is>
      </c>
    </row>
    <row r="9">
      <c r="A9" t="inlineStr">
        <is>
          <t>7. Offer, Rejected and Ghosted close a row: no more follow-up dates or alerts.</t>
        </is>
      </c>
    </row>
    <row r="10">
      <c r="A10" t="inlineStr">
        <is>
          <t>8. Change the 5 and the 30 in the Settings tab. The Stats tab updates by itself.</t>
        </is>
      </c>
    </row>
    <row r="11"/>
    <row r="12">
      <c r="A12" t="inlineStr">
        <is>
          <t>Dates are written as yyyy-mm-dd, so 2026-03-04 means 4 March in every country.</t>
        </is>
      </c>
    </row>
    <row r="13">
      <c r="A13" t="inlineStr">
        <is>
          <t>Google Sheets: File &gt; Import &gt; Upload &gt; choose this file &gt; Replace spreadsheet.</t>
        </is>
      </c>
    </row>
    <row r="14"/>
    <row r="15">
      <c r="A15" t="inlineStr">
        <is>
          <t>Full guide: https://hiredfolio.com/blog/job-application-tracker-template</t>
        </is>
      </c>
    </row>
    <row r="16">
      <c r="A16" t="inlineStr">
        <is>
          <t>The version that fills itself in (one-click job capture, follow-up reminders by email): https://hiredfolio.com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2026-09-26T16:46:13Z</dcterms:created>
  <dcterms:modified xsi:type="dcterms:W3CDTF">2026-09-26T16:46:13Z</dcterms:modified>
</cp:coreProperties>
</file>