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Stats" sheetId="2" state="visible" r:id="rId2"/>
    <sheet name="Settings" sheetId="3" state="visible" r:id="rId3"/>
    <sheet name="How to use" sheetId="4" state="visible" r:id="rId4"/>
  </sheets>
  <definedNames>
    <definedName name="_xlnm._FilterDatabase" localSheetId="0" hidden="1">'Tracker'!$A$1:$T$301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3730A3"/>
      </patternFill>
    </fill>
    <fill>
      <patternFill patternType="solid">
        <fgColor rgb="00EEF2FF"/>
      </patternFill>
    </fill>
    <fill>
      <patternFill patternType="solid">
        <fgColor rgb="00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0" fillId="0" borderId="0" pivotButton="0" quotePrefix="0" xfId="0"/>
    <xf numFmtId="164" fontId="0" fillId="4" borderId="0" pivotButton="0" quotePrefix="0" xfId="0"/>
    <xf numFmtId="0" fontId="0" fillId="4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3" fillId="5" borderId="0" pivotButton="0" quotePrefix="0" xfId="0"/>
  </cellXfs>
  <cellStyles count="1">
    <cellStyle name="Normal" xfId="0" builtinId="0" hidden="0"/>
  </cellStyles>
  <dxfs count="6">
    <dxf>
      <fill>
        <patternFill>
          <bgColor rgb="00FECACA"/>
        </patternFill>
      </fill>
    </dxf>
    <dxf>
      <fill>
        <patternFill>
          <bgColor rgb="00FEF08A"/>
        </patternFill>
      </fill>
    </dxf>
    <dxf>
      <fill>
        <patternFill>
          <bgColor rgb="00FED7AA"/>
        </patternFill>
      </fill>
    </dxf>
    <dxf>
      <font>
        <color rgb="006B7280"/>
      </font>
      <fill>
        <patternFill>
          <bgColor rgb="00E5E7EB"/>
        </patternFill>
      </fill>
    </dxf>
    <dxf>
      <fill>
        <patternFill>
          <bgColor rgb="00BBF7D0"/>
        </patternFill>
      </fill>
    </dxf>
    <dxf>
      <fill>
        <patternFill>
          <bgColor rgb="00BFDB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8" customWidth="1" min="2" max="2"/>
    <col width="13" customWidth="1" min="3" max="3"/>
    <col width="16" customWidth="1" min="4" max="4"/>
    <col width="24" customWidth="1" min="5" max="5"/>
    <col width="20" customWidth="1" min="6" max="6"/>
    <col width="17" customWidth="1" min="7" max="7"/>
    <col width="12" customWidth="1" min="8" max="8"/>
    <col width="13" customWidth="1" min="9" max="9"/>
    <col width="12" customWidth="1" min="10" max="10"/>
    <col width="14" customWidth="1" min="11" max="11"/>
    <col width="18" customWidth="1" min="12" max="12"/>
    <col width="12" customWidth="1" min="13" max="13"/>
    <col width="12" customWidth="1" min="14" max="14"/>
    <col width="13" customWidth="1" min="15" max="15"/>
    <col width="13" customWidth="1" min="16" max="16"/>
    <col width="17" customWidth="1" min="17" max="17"/>
    <col width="10" customWidth="1" min="18" max="18"/>
    <col width="34" customWidth="1" min="19" max="19"/>
    <col width="36" customWidth="1" min="20" max="20"/>
  </cols>
  <sheetData>
    <row r="1" ht="45" customHeight="1">
      <c r="A1" s="1" t="inlineStr">
        <is>
          <t>Company</t>
        </is>
      </c>
      <c r="B1" s="1" t="inlineStr">
        <is>
          <t>Role</t>
        </is>
      </c>
      <c r="C1" s="1" t="inlineStr">
        <is>
          <t>Term</t>
        </is>
      </c>
      <c r="D1" s="1" t="inlineStr">
        <is>
          <t>Location</t>
        </is>
      </c>
      <c r="E1" s="1" t="inlineStr">
        <is>
          <t>Job link</t>
        </is>
      </c>
      <c r="F1" s="1" t="inlineStr">
        <is>
          <t>Found on</t>
        </is>
      </c>
      <c r="G1" s="1" t="inlineStr">
        <is>
          <t>Work authorization flag</t>
        </is>
      </c>
      <c r="H1" s="1" t="inlineStr">
        <is>
          <t>Date found</t>
        </is>
      </c>
      <c r="I1" s="1" t="inlineStr">
        <is>
          <t>Apply by (deadline)</t>
        </is>
      </c>
      <c r="J1" s="1" t="inlineStr">
        <is>
          <t>Date applied</t>
        </is>
      </c>
      <c r="K1" s="1" t="inlineStr">
        <is>
          <t>Status</t>
        </is>
      </c>
      <c r="L1" s="1" t="inlineStr">
        <is>
          <t>Referral (who)</t>
        </is>
      </c>
      <c r="M1" s="1" t="inlineStr">
        <is>
          <t>OA due</t>
        </is>
      </c>
      <c r="N1" s="1" t="inlineStr">
        <is>
          <t>OA submitted</t>
        </is>
      </c>
      <c r="O1" s="1" t="inlineStr">
        <is>
          <t>Offer: decide by</t>
        </is>
      </c>
      <c r="P1" s="2" t="inlineStr">
        <is>
          <t>Next deadline (auto)</t>
        </is>
      </c>
      <c r="Q1" s="2" t="inlineStr">
        <is>
          <t>What's due (auto)</t>
        </is>
      </c>
      <c r="R1" s="2" t="inlineStr">
        <is>
          <t>Days left (auto)</t>
        </is>
      </c>
      <c r="S1" s="2" t="inlineStr">
        <is>
          <t>Alert (auto)</t>
        </is>
      </c>
      <c r="T1" s="1" t="inlineStr">
        <is>
          <t>Notes (recruiter, interview rounds, pay...)</t>
        </is>
      </c>
    </row>
    <row r="2">
      <c r="A2" t="inlineStr">
        <is>
          <t>Acme Robotics</t>
        </is>
      </c>
      <c r="B2" t="inlineStr">
        <is>
          <t>Software Engineering Intern</t>
        </is>
      </c>
      <c r="C2" t="inlineStr">
        <is>
          <t>Summer 2027</t>
        </is>
      </c>
      <c r="D2" t="inlineStr">
        <is>
          <t>Pittsburgh, PA</t>
        </is>
      </c>
      <c r="E2" t="inlineStr">
        <is>
          <t>https://example.com/jobs/101</t>
        </is>
      </c>
      <c r="F2" t="inlineStr">
        <is>
          <t>SimplifyJobs list</t>
        </is>
      </c>
      <c r="G2" t="inlineStr">
        <is>
          <t>None</t>
        </is>
      </c>
      <c r="H2" s="3">
        <f>TODAY()-2</f>
        <v/>
      </c>
      <c r="I2" s="3">
        <f>TODAY()+2</f>
        <v/>
      </c>
      <c r="J2" s="3" t="n"/>
      <c r="K2" t="inlineStr">
        <is>
          <t>Saved</t>
        </is>
      </c>
      <c r="M2" s="3" t="n"/>
      <c r="N2" s="3" t="n"/>
      <c r="O2" s="3" t="n"/>
      <c r="P2" s="4">
        <f>IF(Q2="","",IF(Q2="Offer decision",O2,IF(Q2="Online assessment",M2,I2)))</f>
        <v/>
      </c>
      <c r="Q2" s="5">
        <f>IF(A2="","",IF(OR(K2="Rejected",K2="Ghosted"),"",IF(K2="Offer",IF(O2="","","Offer decision"),IF(AND(M2&lt;&gt;"",N2=""),"Online assessment",IF(AND(J2="",I2&lt;&gt;""),"Application","")))))</f>
        <v/>
      </c>
      <c r="R2" s="5">
        <f>IF(P2="","",P2-TODAY())</f>
        <v/>
      </c>
      <c r="S2" s="5">
        <f>IF(A2="","",IF(AND(Q2&lt;&gt;"",R2&lt;0),"Missed: "&amp;Q2,IF(AND(Q2&lt;&gt;"",R2=0),Q2&amp;" due today",IF(AND(Q2&lt;&gt;"",R2=1),Q2&amp;" due tomorrow",IF(AND(Q2&lt;&gt;"",R2&lt;=Settings!$B$3),Q2&amp;" due in "&amp;R2&amp;" days",IF(AND(K2="Saved",J2="",H2&lt;&gt;"",TODAY()-H2&gt;=Settings!$B$4),"Saved "&amp;(TODAY()-H2)&amp;" days ago: apply or drop it",IF(AND(K2="Applied",J2&lt;&gt;"",Q2="",TODAY()-J2&gt;=Settings!$B$5),"No reply in "&amp;(TODAY()-J2)&amp;" days: mark Ghosted?","")))))))</f>
        <v/>
      </c>
      <c r="T2" t="inlineStr">
        <is>
          <t>Resume v3 ready, needs a project line on ROS</t>
        </is>
      </c>
    </row>
    <row r="3">
      <c r="A3" t="inlineStr">
        <is>
          <t>Northwind Data</t>
        </is>
      </c>
      <c r="B3" t="inlineStr">
        <is>
          <t>Data Science Intern</t>
        </is>
      </c>
      <c r="C3" t="inlineStr">
        <is>
          <t>Summer 2027</t>
        </is>
      </c>
      <c r="D3" t="inlineStr">
        <is>
          <t>Remote</t>
        </is>
      </c>
      <c r="E3" t="inlineStr">
        <is>
          <t>https://example.com/jobs/102</t>
        </is>
      </c>
      <c r="F3" t="inlineStr">
        <is>
          <t>speedyapply list</t>
        </is>
      </c>
      <c r="G3" t="inlineStr">
        <is>
          <t>No sponsorship</t>
        </is>
      </c>
      <c r="H3" s="3">
        <f>TODAY()-12</f>
        <v/>
      </c>
      <c r="I3" s="3" t="n"/>
      <c r="J3" s="3">
        <f>TODAY()-11</f>
        <v/>
      </c>
      <c r="K3" t="inlineStr">
        <is>
          <t>Applied</t>
        </is>
      </c>
      <c r="M3" s="3">
        <f>TODAY()+1</f>
        <v/>
      </c>
      <c r="N3" s="3" t="n"/>
      <c r="O3" s="3" t="n"/>
      <c r="P3" s="4">
        <f>IF(Q3="","",IF(Q3="Offer decision",O3,IF(Q3="Online assessment",M3,I3)))</f>
        <v/>
      </c>
      <c r="Q3" s="5">
        <f>IF(A3="","",IF(OR(K3="Rejected",K3="Ghosted"),"",IF(K3="Offer",IF(O3="","","Offer decision"),IF(AND(M3&lt;&gt;"",N3=""),"Online assessment",IF(AND(J3="",I3&lt;&gt;""),"Application","")))))</f>
        <v/>
      </c>
      <c r="R3" s="5">
        <f>IF(P3="","",P3-TODAY())</f>
        <v/>
      </c>
      <c r="S3" s="5">
        <f>IF(A3="","",IF(AND(Q3&lt;&gt;"",R3&lt;0),"Missed: "&amp;Q3,IF(AND(Q3&lt;&gt;"",R3=0),Q3&amp;" due today",IF(AND(Q3&lt;&gt;"",R3=1),Q3&amp;" due tomorrow",IF(AND(Q3&lt;&gt;"",R3&lt;=Settings!$B$3),Q3&amp;" due in "&amp;R3&amp;" days",IF(AND(K3="Saved",J3="",H3&lt;&gt;"",TODAY()-H3&gt;=Settings!$B$4),"Saved "&amp;(TODAY()-H3)&amp;" days ago: apply or drop it",IF(AND(K3="Applied",J3&lt;&gt;"",Q3="",TODAY()-J3&gt;=Settings!$B$5),"No reply in "&amp;(TODAY()-J3)&amp;" days: mark Ghosted?","")))))))</f>
        <v/>
      </c>
      <c r="T3" t="inlineStr">
        <is>
          <t>HackerRank link came by email, 90 min</t>
        </is>
      </c>
    </row>
    <row r="4">
      <c r="A4" t="inlineStr">
        <is>
          <t>Globex</t>
        </is>
      </c>
      <c r="B4" t="inlineStr">
        <is>
          <t>Quant Trading Intern</t>
        </is>
      </c>
      <c r="C4" t="inlineStr">
        <is>
          <t>Summer 2027</t>
        </is>
      </c>
      <c r="D4" t="inlineStr">
        <is>
          <t>Chicago, IL</t>
        </is>
      </c>
      <c r="E4" t="inlineStr">
        <is>
          <t>https://example.com/jobs/103</t>
        </is>
      </c>
      <c r="F4" t="inlineStr">
        <is>
          <t>Company careers page</t>
        </is>
      </c>
      <c r="G4" t="inlineStr">
        <is>
          <t>None</t>
        </is>
      </c>
      <c r="H4" s="3">
        <f>TODAY()-7</f>
        <v/>
      </c>
      <c r="I4" s="3" t="n"/>
      <c r="J4" s="3" t="n"/>
      <c r="K4" t="inlineStr">
        <is>
          <t>Saved</t>
        </is>
      </c>
      <c r="M4" s="3" t="n"/>
      <c r="N4" s="3" t="n"/>
      <c r="O4" s="3" t="n"/>
      <c r="P4" s="4">
        <f>IF(Q4="","",IF(Q4="Offer decision",O4,IF(Q4="Online assessment",M4,I4)))</f>
        <v/>
      </c>
      <c r="Q4" s="5">
        <f>IF(A4="","",IF(OR(K4="Rejected",K4="Ghosted"),"",IF(K4="Offer",IF(O4="","","Offer decision"),IF(AND(M4&lt;&gt;"",N4=""),"Online assessment",IF(AND(J4="",I4&lt;&gt;""),"Application","")))))</f>
        <v/>
      </c>
      <c r="R4" s="5">
        <f>IF(P4="","",P4-TODAY())</f>
        <v/>
      </c>
      <c r="S4" s="5">
        <f>IF(A4="","",IF(AND(Q4&lt;&gt;"",R4&lt;0),"Missed: "&amp;Q4,IF(AND(Q4&lt;&gt;"",R4=0),Q4&amp;" due today",IF(AND(Q4&lt;&gt;"",R4=1),Q4&amp;" due tomorrow",IF(AND(Q4&lt;&gt;"",R4&lt;=Settings!$B$3),Q4&amp;" due in "&amp;R4&amp;" days",IF(AND(K4="Saved",J4="",H4&lt;&gt;"",TODAY()-H4&gt;=Settings!$B$4),"Saved "&amp;(TODAY()-H4)&amp;" days ago: apply or drop it",IF(AND(K4="Applied",J4&lt;&gt;"",Q4="",TODAY()-J4&gt;=Settings!$B$5),"No reply in "&amp;(TODAY()-J4)&amp;" days: mark Ghosted?","")))))))</f>
        <v/>
      </c>
      <c r="T4" t="inlineStr">
        <is>
          <t>Found on the careers page, no deadline posted</t>
        </is>
      </c>
    </row>
    <row r="5">
      <c r="A5" t="inlineStr">
        <is>
          <t>Initech</t>
        </is>
      </c>
      <c r="B5" t="inlineStr">
        <is>
          <t>Backend Engineering Intern</t>
        </is>
      </c>
      <c r="C5" t="inlineStr">
        <is>
          <t>Summer 2027</t>
        </is>
      </c>
      <c r="D5" t="inlineStr">
        <is>
          <t>Austin, TX</t>
        </is>
      </c>
      <c r="E5" t="inlineStr">
        <is>
          <t>https://example.com/jobs/104</t>
        </is>
      </c>
      <c r="F5" t="inlineStr">
        <is>
          <t>Referral</t>
        </is>
      </c>
      <c r="G5" t="inlineStr">
        <is>
          <t>US citizens only</t>
        </is>
      </c>
      <c r="H5" s="3">
        <f>TODAY()-40</f>
        <v/>
      </c>
      <c r="I5" s="3" t="n"/>
      <c r="J5" s="3">
        <f>TODAY()-38</f>
        <v/>
      </c>
      <c r="K5" t="inlineStr">
        <is>
          <t>Applied</t>
        </is>
      </c>
      <c r="L5" t="inlineStr">
        <is>
          <t>Priya (TA in CS 1501)</t>
        </is>
      </c>
      <c r="M5" s="3" t="n"/>
      <c r="N5" s="3" t="n"/>
      <c r="O5" s="3" t="n"/>
      <c r="P5" s="4">
        <f>IF(Q5="","",IF(Q5="Offer decision",O5,IF(Q5="Online assessment",M5,I5)))</f>
        <v/>
      </c>
      <c r="Q5" s="5">
        <f>IF(A5="","",IF(OR(K5="Rejected",K5="Ghosted"),"",IF(K5="Offer",IF(O5="","","Offer decision"),IF(AND(M5&lt;&gt;"",N5=""),"Online assessment",IF(AND(J5="",I5&lt;&gt;""),"Application","")))))</f>
        <v/>
      </c>
      <c r="R5" s="5">
        <f>IF(P5="","",P5-TODAY())</f>
        <v/>
      </c>
      <c r="S5" s="5">
        <f>IF(A5="","",IF(AND(Q5&lt;&gt;"",R5&lt;0),"Missed: "&amp;Q5,IF(AND(Q5&lt;&gt;"",R5=0),Q5&amp;" due today",IF(AND(Q5&lt;&gt;"",R5=1),Q5&amp;" due tomorrow",IF(AND(Q5&lt;&gt;"",R5&lt;=Settings!$B$3),Q5&amp;" due in "&amp;R5&amp;" days",IF(AND(K5="Saved",J5="",H5&lt;&gt;"",TODAY()-H5&gt;=Settings!$B$4),"Saved "&amp;(TODAY()-H5)&amp;" days ago: apply or drop it",IF(AND(K5="Applied",J5&lt;&gt;"",Q5="",TODAY()-J5&gt;=Settings!$B$5),"No reply in "&amp;(TODAY()-J5)&amp;" days: mark Ghosted?","")))))))</f>
        <v/>
      </c>
      <c r="T5" t="inlineStr">
        <is>
          <t>Referral submitted the same day</t>
        </is>
      </c>
    </row>
    <row r="6">
      <c r="A6" t="inlineStr">
        <is>
          <t>Umbrella Health</t>
        </is>
      </c>
      <c r="B6" t="inlineStr">
        <is>
          <t>Product Management Intern</t>
        </is>
      </c>
      <c r="C6" t="inlineStr">
        <is>
          <t>Summer 2027</t>
        </is>
      </c>
      <c r="D6" t="inlineStr">
        <is>
          <t>Boston, MA</t>
        </is>
      </c>
      <c r="E6" t="inlineStr">
        <is>
          <t>https://example.com/jobs/105</t>
        </is>
      </c>
      <c r="F6" t="inlineStr">
        <is>
          <t>Handshake</t>
        </is>
      </c>
      <c r="G6" t="inlineStr">
        <is>
          <t>None</t>
        </is>
      </c>
      <c r="H6" s="3">
        <f>TODAY()-30</f>
        <v/>
      </c>
      <c r="I6" s="3" t="n"/>
      <c r="J6" s="3">
        <f>TODAY()-29</f>
        <v/>
      </c>
      <c r="K6" t="inlineStr">
        <is>
          <t>Offer</t>
        </is>
      </c>
      <c r="M6" s="3">
        <f>TODAY()-22</f>
        <v/>
      </c>
      <c r="N6" s="3">
        <f>TODAY()-21</f>
        <v/>
      </c>
      <c r="O6" s="3">
        <f>TODAY()+2</f>
        <v/>
      </c>
      <c r="P6" s="4">
        <f>IF(Q6="","",IF(Q6="Offer decision",O6,IF(Q6="Online assessment",M6,I6)))</f>
        <v/>
      </c>
      <c r="Q6" s="5">
        <f>IF(A6="","",IF(OR(K6="Rejected",K6="Ghosted"),"",IF(K6="Offer",IF(O6="","","Offer decision"),IF(AND(M6&lt;&gt;"",N6=""),"Online assessment",IF(AND(J6="",I6&lt;&gt;""),"Application","")))))</f>
        <v/>
      </c>
      <c r="R6" s="5">
        <f>IF(P6="","",P6-TODAY())</f>
        <v/>
      </c>
      <c r="S6" s="5">
        <f>IF(A6="","",IF(AND(Q6&lt;&gt;"",R6&lt;0),"Missed: "&amp;Q6,IF(AND(Q6&lt;&gt;"",R6=0),Q6&amp;" due today",IF(AND(Q6&lt;&gt;"",R6=1),Q6&amp;" due tomorrow",IF(AND(Q6&lt;&gt;"",R6&lt;=Settings!$B$3),Q6&amp;" due in "&amp;R6&amp;" days",IF(AND(K6="Saved",J6="",H6&lt;&gt;"",TODAY()-H6&gt;=Settings!$B$4),"Saved "&amp;(TODAY()-H6)&amp;" days ago: apply or drop it",IF(AND(K6="Applied",J6&lt;&gt;"",Q6="",TODAY()-J6&gt;=Settings!$B$5),"No reply in "&amp;(TODAY()-J6)&amp;" days: mark Ghosted?","")))))))</f>
        <v/>
      </c>
      <c r="T6" t="inlineStr">
        <is>
          <t>Offer call done. Ask for an extension if Initech is still pending</t>
        </is>
      </c>
    </row>
    <row r="7">
      <c r="A7" t="inlineStr">
        <is>
          <t>Hooli</t>
        </is>
      </c>
      <c r="B7" t="inlineStr">
        <is>
          <t>Mobile Engineering Intern</t>
        </is>
      </c>
      <c r="C7" t="inlineStr">
        <is>
          <t>Summer 2027</t>
        </is>
      </c>
      <c r="D7" t="inlineStr">
        <is>
          <t>Seattle, WA</t>
        </is>
      </c>
      <c r="E7" t="inlineStr">
        <is>
          <t>https://example.com/jobs/106</t>
        </is>
      </c>
      <c r="F7" t="inlineStr">
        <is>
          <t>SimplifyJobs list</t>
        </is>
      </c>
      <c r="G7" t="inlineStr">
        <is>
          <t>None</t>
        </is>
      </c>
      <c r="H7" s="3">
        <f>TODAY()-25</f>
        <v/>
      </c>
      <c r="I7" s="3" t="n"/>
      <c r="J7" s="3">
        <f>TODAY()-24</f>
        <v/>
      </c>
      <c r="K7" t="inlineStr">
        <is>
          <t>Rejected</t>
        </is>
      </c>
      <c r="M7" s="3">
        <f>TODAY()-18</f>
        <v/>
      </c>
      <c r="N7" s="3">
        <f>TODAY()-17</f>
        <v/>
      </c>
      <c r="O7" s="3" t="n"/>
      <c r="P7" s="4">
        <f>IF(Q7="","",IF(Q7="Offer decision",O7,IF(Q7="Online assessment",M7,I7)))</f>
        <v/>
      </c>
      <c r="Q7" s="5">
        <f>IF(A7="","",IF(OR(K7="Rejected",K7="Ghosted"),"",IF(K7="Offer",IF(O7="","","Offer decision"),IF(AND(M7&lt;&gt;"",N7=""),"Online assessment",IF(AND(J7="",I7&lt;&gt;""),"Application","")))))</f>
        <v/>
      </c>
      <c r="R7" s="5">
        <f>IF(P7="","",P7-TODAY())</f>
        <v/>
      </c>
      <c r="S7" s="5">
        <f>IF(A7="","",IF(AND(Q7&lt;&gt;"",R7&lt;0),"Missed: "&amp;Q7,IF(AND(Q7&lt;&gt;"",R7=0),Q7&amp;" due today",IF(AND(Q7&lt;&gt;"",R7=1),Q7&amp;" due tomorrow",IF(AND(Q7&lt;&gt;"",R7&lt;=Settings!$B$3),Q7&amp;" due in "&amp;R7&amp;" days",IF(AND(K7="Saved",J7="",H7&lt;&gt;"",TODAY()-H7&gt;=Settings!$B$4),"Saved "&amp;(TODAY()-H7)&amp;" days ago: apply or drop it",IF(AND(K7="Applied",J7&lt;&gt;"",Q7="",TODAY()-J7&gt;=Settings!$B$5),"No reply in "&amp;(TODAY()-J7)&amp;" days: mark Ghosted?","")))))))</f>
        <v/>
      </c>
      <c r="T7" t="inlineStr">
        <is>
          <t>Rejected after the OA</t>
        </is>
      </c>
    </row>
    <row r="8">
      <c r="H8" s="3" t="n"/>
      <c r="I8" s="3" t="n"/>
      <c r="J8" s="3" t="n"/>
      <c r="M8" s="3" t="n"/>
      <c r="N8" s="3" t="n"/>
      <c r="O8" s="3" t="n"/>
      <c r="P8" s="4">
        <f>IF(Q8="","",IF(Q8="Offer decision",O8,IF(Q8="Online assessment",M8,I8)))</f>
        <v/>
      </c>
      <c r="Q8" s="5">
        <f>IF(A8="","",IF(OR(K8="Rejected",K8="Ghosted"),"",IF(K8="Offer",IF(O8="","","Offer decision"),IF(AND(M8&lt;&gt;"",N8=""),"Online assessment",IF(AND(J8="",I8&lt;&gt;""),"Application","")))))</f>
        <v/>
      </c>
      <c r="R8" s="5">
        <f>IF(P8="","",P8-TODAY())</f>
        <v/>
      </c>
      <c r="S8" s="5">
        <f>IF(A8="","",IF(AND(Q8&lt;&gt;"",R8&lt;0),"Missed: "&amp;Q8,IF(AND(Q8&lt;&gt;"",R8=0),Q8&amp;" due today",IF(AND(Q8&lt;&gt;"",R8=1),Q8&amp;" due tomorrow",IF(AND(Q8&lt;&gt;"",R8&lt;=Settings!$B$3),Q8&amp;" due in "&amp;R8&amp;" days",IF(AND(K8="Saved",J8="",H8&lt;&gt;"",TODAY()-H8&gt;=Settings!$B$4),"Saved "&amp;(TODAY()-H8)&amp;" days ago: apply or drop it",IF(AND(K8="Applied",J8&lt;&gt;"",Q8="",TODAY()-J8&gt;=Settings!$B$5),"No reply in "&amp;(TODAY()-J8)&amp;" days: mark Ghosted?","")))))))</f>
        <v/>
      </c>
    </row>
    <row r="9">
      <c r="H9" s="3" t="n"/>
      <c r="I9" s="3" t="n"/>
      <c r="J9" s="3" t="n"/>
      <c r="M9" s="3" t="n"/>
      <c r="N9" s="3" t="n"/>
      <c r="O9" s="3" t="n"/>
      <c r="P9" s="4">
        <f>IF(Q9="","",IF(Q9="Offer decision",O9,IF(Q9="Online assessment",M9,I9)))</f>
        <v/>
      </c>
      <c r="Q9" s="5">
        <f>IF(A9="","",IF(OR(K9="Rejected",K9="Ghosted"),"",IF(K9="Offer",IF(O9="","","Offer decision"),IF(AND(M9&lt;&gt;"",N9=""),"Online assessment",IF(AND(J9="",I9&lt;&gt;""),"Application","")))))</f>
        <v/>
      </c>
      <c r="R9" s="5">
        <f>IF(P9="","",P9-TODAY())</f>
        <v/>
      </c>
      <c r="S9" s="5">
        <f>IF(A9="","",IF(AND(Q9&lt;&gt;"",R9&lt;0),"Missed: "&amp;Q9,IF(AND(Q9&lt;&gt;"",R9=0),Q9&amp;" due today",IF(AND(Q9&lt;&gt;"",R9=1),Q9&amp;" due tomorrow",IF(AND(Q9&lt;&gt;"",R9&lt;=Settings!$B$3),Q9&amp;" due in "&amp;R9&amp;" days",IF(AND(K9="Saved",J9="",H9&lt;&gt;"",TODAY()-H9&gt;=Settings!$B$4),"Saved "&amp;(TODAY()-H9)&amp;" days ago: apply or drop it",IF(AND(K9="Applied",J9&lt;&gt;"",Q9="",TODAY()-J9&gt;=Settings!$B$5),"No reply in "&amp;(TODAY()-J9)&amp;" days: mark Ghosted?","")))))))</f>
        <v/>
      </c>
    </row>
    <row r="10">
      <c r="H10" s="3" t="n"/>
      <c r="I10" s="3" t="n"/>
      <c r="J10" s="3" t="n"/>
      <c r="M10" s="3" t="n"/>
      <c r="N10" s="3" t="n"/>
      <c r="O10" s="3" t="n"/>
      <c r="P10" s="4">
        <f>IF(Q10="","",IF(Q10="Offer decision",O10,IF(Q10="Online assessment",M10,I10)))</f>
        <v/>
      </c>
      <c r="Q10" s="5">
        <f>IF(A10="","",IF(OR(K10="Rejected",K10="Ghosted"),"",IF(K10="Offer",IF(O10="","","Offer decision"),IF(AND(M10&lt;&gt;"",N10=""),"Online assessment",IF(AND(J10="",I10&lt;&gt;""),"Application","")))))</f>
        <v/>
      </c>
      <c r="R10" s="5">
        <f>IF(P10="","",P10-TODAY())</f>
        <v/>
      </c>
      <c r="S10" s="5">
        <f>IF(A10="","",IF(AND(Q10&lt;&gt;"",R10&lt;0),"Missed: "&amp;Q10,IF(AND(Q10&lt;&gt;"",R10=0),Q10&amp;" due today",IF(AND(Q10&lt;&gt;"",R10=1),Q10&amp;" due tomorrow",IF(AND(Q10&lt;&gt;"",R10&lt;=Settings!$B$3),Q10&amp;" due in "&amp;R10&amp;" days",IF(AND(K10="Saved",J10="",H10&lt;&gt;"",TODAY()-H10&gt;=Settings!$B$4),"Saved "&amp;(TODAY()-H10)&amp;" days ago: apply or drop it",IF(AND(K10="Applied",J10&lt;&gt;"",Q10="",TODAY()-J10&gt;=Settings!$B$5),"No reply in "&amp;(TODAY()-J10)&amp;" days: mark Ghosted?","")))))))</f>
        <v/>
      </c>
    </row>
    <row r="11">
      <c r="H11" s="3" t="n"/>
      <c r="I11" s="3" t="n"/>
      <c r="J11" s="3" t="n"/>
      <c r="M11" s="3" t="n"/>
      <c r="N11" s="3" t="n"/>
      <c r="O11" s="3" t="n"/>
      <c r="P11" s="4">
        <f>IF(Q11="","",IF(Q11="Offer decision",O11,IF(Q11="Online assessment",M11,I11)))</f>
        <v/>
      </c>
      <c r="Q11" s="5">
        <f>IF(A11="","",IF(OR(K11="Rejected",K11="Ghosted"),"",IF(K11="Offer",IF(O11="","","Offer decision"),IF(AND(M11&lt;&gt;"",N11=""),"Online assessment",IF(AND(J11="",I11&lt;&gt;""),"Application","")))))</f>
        <v/>
      </c>
      <c r="R11" s="5">
        <f>IF(P11="","",P11-TODAY())</f>
        <v/>
      </c>
      <c r="S11" s="5">
        <f>IF(A11="","",IF(AND(Q11&lt;&gt;"",R11&lt;0),"Missed: "&amp;Q11,IF(AND(Q11&lt;&gt;"",R11=0),Q11&amp;" due today",IF(AND(Q11&lt;&gt;"",R11=1),Q11&amp;" due tomorrow",IF(AND(Q11&lt;&gt;"",R11&lt;=Settings!$B$3),Q11&amp;" due in "&amp;R11&amp;" days",IF(AND(K11="Saved",J11="",H11&lt;&gt;"",TODAY()-H11&gt;=Settings!$B$4),"Saved "&amp;(TODAY()-H11)&amp;" days ago: apply or drop it",IF(AND(K11="Applied",J11&lt;&gt;"",Q11="",TODAY()-J11&gt;=Settings!$B$5),"No reply in "&amp;(TODAY()-J11)&amp;" days: mark Ghosted?","")))))))</f>
        <v/>
      </c>
    </row>
    <row r="12">
      <c r="H12" s="3" t="n"/>
      <c r="I12" s="3" t="n"/>
      <c r="J12" s="3" t="n"/>
      <c r="M12" s="3" t="n"/>
      <c r="N12" s="3" t="n"/>
      <c r="O12" s="3" t="n"/>
      <c r="P12" s="4">
        <f>IF(Q12="","",IF(Q12="Offer decision",O12,IF(Q12="Online assessment",M12,I12)))</f>
        <v/>
      </c>
      <c r="Q12" s="5">
        <f>IF(A12="","",IF(OR(K12="Rejected",K12="Ghosted"),"",IF(K12="Offer",IF(O12="","","Offer decision"),IF(AND(M12&lt;&gt;"",N12=""),"Online assessment",IF(AND(J12="",I12&lt;&gt;""),"Application","")))))</f>
        <v/>
      </c>
      <c r="R12" s="5">
        <f>IF(P12="","",P12-TODAY())</f>
        <v/>
      </c>
      <c r="S12" s="5">
        <f>IF(A12="","",IF(AND(Q12&lt;&gt;"",R12&lt;0),"Missed: "&amp;Q12,IF(AND(Q12&lt;&gt;"",R12=0),Q12&amp;" due today",IF(AND(Q12&lt;&gt;"",R12=1),Q12&amp;" due tomorrow",IF(AND(Q12&lt;&gt;"",R12&lt;=Settings!$B$3),Q12&amp;" due in "&amp;R12&amp;" days",IF(AND(K12="Saved",J12="",H12&lt;&gt;"",TODAY()-H12&gt;=Settings!$B$4),"Saved "&amp;(TODAY()-H12)&amp;" days ago: apply or drop it",IF(AND(K12="Applied",J12&lt;&gt;"",Q12="",TODAY()-J12&gt;=Settings!$B$5),"No reply in "&amp;(TODAY()-J12)&amp;" days: mark Ghosted?","")))))))</f>
        <v/>
      </c>
    </row>
    <row r="13">
      <c r="H13" s="3" t="n"/>
      <c r="I13" s="3" t="n"/>
      <c r="J13" s="3" t="n"/>
      <c r="M13" s="3" t="n"/>
      <c r="N13" s="3" t="n"/>
      <c r="O13" s="3" t="n"/>
      <c r="P13" s="4">
        <f>IF(Q13="","",IF(Q13="Offer decision",O13,IF(Q13="Online assessment",M13,I13)))</f>
        <v/>
      </c>
      <c r="Q13" s="5">
        <f>IF(A13="","",IF(OR(K13="Rejected",K13="Ghosted"),"",IF(K13="Offer",IF(O13="","","Offer decision"),IF(AND(M13&lt;&gt;"",N13=""),"Online assessment",IF(AND(J13="",I13&lt;&gt;""),"Application","")))))</f>
        <v/>
      </c>
      <c r="R13" s="5">
        <f>IF(P13="","",P13-TODAY())</f>
        <v/>
      </c>
      <c r="S13" s="5">
        <f>IF(A13="","",IF(AND(Q13&lt;&gt;"",R13&lt;0),"Missed: "&amp;Q13,IF(AND(Q13&lt;&gt;"",R13=0),Q13&amp;" due today",IF(AND(Q13&lt;&gt;"",R13=1),Q13&amp;" due tomorrow",IF(AND(Q13&lt;&gt;"",R13&lt;=Settings!$B$3),Q13&amp;" due in "&amp;R13&amp;" days",IF(AND(K13="Saved",J13="",H13&lt;&gt;"",TODAY()-H13&gt;=Settings!$B$4),"Saved "&amp;(TODAY()-H13)&amp;" days ago: apply or drop it",IF(AND(K13="Applied",J13&lt;&gt;"",Q13="",TODAY()-J13&gt;=Settings!$B$5),"No reply in "&amp;(TODAY()-J13)&amp;" days: mark Ghosted?","")))))))</f>
        <v/>
      </c>
    </row>
    <row r="14">
      <c r="H14" s="3" t="n"/>
      <c r="I14" s="3" t="n"/>
      <c r="J14" s="3" t="n"/>
      <c r="M14" s="3" t="n"/>
      <c r="N14" s="3" t="n"/>
      <c r="O14" s="3" t="n"/>
      <c r="P14" s="4">
        <f>IF(Q14="","",IF(Q14="Offer decision",O14,IF(Q14="Online assessment",M14,I14)))</f>
        <v/>
      </c>
      <c r="Q14" s="5">
        <f>IF(A14="","",IF(OR(K14="Rejected",K14="Ghosted"),"",IF(K14="Offer",IF(O14="","","Offer decision"),IF(AND(M14&lt;&gt;"",N14=""),"Online assessment",IF(AND(J14="",I14&lt;&gt;""),"Application","")))))</f>
        <v/>
      </c>
      <c r="R14" s="5">
        <f>IF(P14="","",P14-TODAY())</f>
        <v/>
      </c>
      <c r="S14" s="5">
        <f>IF(A14="","",IF(AND(Q14&lt;&gt;"",R14&lt;0),"Missed: "&amp;Q14,IF(AND(Q14&lt;&gt;"",R14=0),Q14&amp;" due today",IF(AND(Q14&lt;&gt;"",R14=1),Q14&amp;" due tomorrow",IF(AND(Q14&lt;&gt;"",R14&lt;=Settings!$B$3),Q14&amp;" due in "&amp;R14&amp;" days",IF(AND(K14="Saved",J14="",H14&lt;&gt;"",TODAY()-H14&gt;=Settings!$B$4),"Saved "&amp;(TODAY()-H14)&amp;" days ago: apply or drop it",IF(AND(K14="Applied",J14&lt;&gt;"",Q14="",TODAY()-J14&gt;=Settings!$B$5),"No reply in "&amp;(TODAY()-J14)&amp;" days: mark Ghosted?","")))))))</f>
        <v/>
      </c>
    </row>
    <row r="15">
      <c r="H15" s="3" t="n"/>
      <c r="I15" s="3" t="n"/>
      <c r="J15" s="3" t="n"/>
      <c r="M15" s="3" t="n"/>
      <c r="N15" s="3" t="n"/>
      <c r="O15" s="3" t="n"/>
      <c r="P15" s="4">
        <f>IF(Q15="","",IF(Q15="Offer decision",O15,IF(Q15="Online assessment",M15,I15)))</f>
        <v/>
      </c>
      <c r="Q15" s="5">
        <f>IF(A15="","",IF(OR(K15="Rejected",K15="Ghosted"),"",IF(K15="Offer",IF(O15="","","Offer decision"),IF(AND(M15&lt;&gt;"",N15=""),"Online assessment",IF(AND(J15="",I15&lt;&gt;""),"Application","")))))</f>
        <v/>
      </c>
      <c r="R15" s="5">
        <f>IF(P15="","",P15-TODAY())</f>
        <v/>
      </c>
      <c r="S15" s="5">
        <f>IF(A15="","",IF(AND(Q15&lt;&gt;"",R15&lt;0),"Missed: "&amp;Q15,IF(AND(Q15&lt;&gt;"",R15=0),Q15&amp;" due today",IF(AND(Q15&lt;&gt;"",R15=1),Q15&amp;" due tomorrow",IF(AND(Q15&lt;&gt;"",R15&lt;=Settings!$B$3),Q15&amp;" due in "&amp;R15&amp;" days",IF(AND(K15="Saved",J15="",H15&lt;&gt;"",TODAY()-H15&gt;=Settings!$B$4),"Saved "&amp;(TODAY()-H15)&amp;" days ago: apply or drop it",IF(AND(K15="Applied",J15&lt;&gt;"",Q15="",TODAY()-J15&gt;=Settings!$B$5),"No reply in "&amp;(TODAY()-J15)&amp;" days: mark Ghosted?","")))))))</f>
        <v/>
      </c>
    </row>
    <row r="16">
      <c r="H16" s="3" t="n"/>
      <c r="I16" s="3" t="n"/>
      <c r="J16" s="3" t="n"/>
      <c r="M16" s="3" t="n"/>
      <c r="N16" s="3" t="n"/>
      <c r="O16" s="3" t="n"/>
      <c r="P16" s="4">
        <f>IF(Q16="","",IF(Q16="Offer decision",O16,IF(Q16="Online assessment",M16,I16)))</f>
        <v/>
      </c>
      <c r="Q16" s="5">
        <f>IF(A16="","",IF(OR(K16="Rejected",K16="Ghosted"),"",IF(K16="Offer",IF(O16="","","Offer decision"),IF(AND(M16&lt;&gt;"",N16=""),"Online assessment",IF(AND(J16="",I16&lt;&gt;""),"Application","")))))</f>
        <v/>
      </c>
      <c r="R16" s="5">
        <f>IF(P16="","",P16-TODAY())</f>
        <v/>
      </c>
      <c r="S16" s="5">
        <f>IF(A16="","",IF(AND(Q16&lt;&gt;"",R16&lt;0),"Missed: "&amp;Q16,IF(AND(Q16&lt;&gt;"",R16=0),Q16&amp;" due today",IF(AND(Q16&lt;&gt;"",R16=1),Q16&amp;" due tomorrow",IF(AND(Q16&lt;&gt;"",R16&lt;=Settings!$B$3),Q16&amp;" due in "&amp;R16&amp;" days",IF(AND(K16="Saved",J16="",H16&lt;&gt;"",TODAY()-H16&gt;=Settings!$B$4),"Saved "&amp;(TODAY()-H16)&amp;" days ago: apply or drop it",IF(AND(K16="Applied",J16&lt;&gt;"",Q16="",TODAY()-J16&gt;=Settings!$B$5),"No reply in "&amp;(TODAY()-J16)&amp;" days: mark Ghosted?","")))))))</f>
        <v/>
      </c>
    </row>
    <row r="17">
      <c r="H17" s="3" t="n"/>
      <c r="I17" s="3" t="n"/>
      <c r="J17" s="3" t="n"/>
      <c r="M17" s="3" t="n"/>
      <c r="N17" s="3" t="n"/>
      <c r="O17" s="3" t="n"/>
      <c r="P17" s="4">
        <f>IF(Q17="","",IF(Q17="Offer decision",O17,IF(Q17="Online assessment",M17,I17)))</f>
        <v/>
      </c>
      <c r="Q17" s="5">
        <f>IF(A17="","",IF(OR(K17="Rejected",K17="Ghosted"),"",IF(K17="Offer",IF(O17="","","Offer decision"),IF(AND(M17&lt;&gt;"",N17=""),"Online assessment",IF(AND(J17="",I17&lt;&gt;""),"Application","")))))</f>
        <v/>
      </c>
      <c r="R17" s="5">
        <f>IF(P17="","",P17-TODAY())</f>
        <v/>
      </c>
      <c r="S17" s="5">
        <f>IF(A17="","",IF(AND(Q17&lt;&gt;"",R17&lt;0),"Missed: "&amp;Q17,IF(AND(Q17&lt;&gt;"",R17=0),Q17&amp;" due today",IF(AND(Q17&lt;&gt;"",R17=1),Q17&amp;" due tomorrow",IF(AND(Q17&lt;&gt;"",R17&lt;=Settings!$B$3),Q17&amp;" due in "&amp;R17&amp;" days",IF(AND(K17="Saved",J17="",H17&lt;&gt;"",TODAY()-H17&gt;=Settings!$B$4),"Saved "&amp;(TODAY()-H17)&amp;" days ago: apply or drop it",IF(AND(K17="Applied",J17&lt;&gt;"",Q17="",TODAY()-J17&gt;=Settings!$B$5),"No reply in "&amp;(TODAY()-J17)&amp;" days: mark Ghosted?","")))))))</f>
        <v/>
      </c>
    </row>
    <row r="18">
      <c r="H18" s="3" t="n"/>
      <c r="I18" s="3" t="n"/>
      <c r="J18" s="3" t="n"/>
      <c r="M18" s="3" t="n"/>
      <c r="N18" s="3" t="n"/>
      <c r="O18" s="3" t="n"/>
      <c r="P18" s="4">
        <f>IF(Q18="","",IF(Q18="Offer decision",O18,IF(Q18="Online assessment",M18,I18)))</f>
        <v/>
      </c>
      <c r="Q18" s="5">
        <f>IF(A18="","",IF(OR(K18="Rejected",K18="Ghosted"),"",IF(K18="Offer",IF(O18="","","Offer decision"),IF(AND(M18&lt;&gt;"",N18=""),"Online assessment",IF(AND(J18="",I18&lt;&gt;""),"Application","")))))</f>
        <v/>
      </c>
      <c r="R18" s="5">
        <f>IF(P18="","",P18-TODAY())</f>
        <v/>
      </c>
      <c r="S18" s="5">
        <f>IF(A18="","",IF(AND(Q18&lt;&gt;"",R18&lt;0),"Missed: "&amp;Q18,IF(AND(Q18&lt;&gt;"",R18=0),Q18&amp;" due today",IF(AND(Q18&lt;&gt;"",R18=1),Q18&amp;" due tomorrow",IF(AND(Q18&lt;&gt;"",R18&lt;=Settings!$B$3),Q18&amp;" due in "&amp;R18&amp;" days",IF(AND(K18="Saved",J18="",H18&lt;&gt;"",TODAY()-H18&gt;=Settings!$B$4),"Saved "&amp;(TODAY()-H18)&amp;" days ago: apply or drop it",IF(AND(K18="Applied",J18&lt;&gt;"",Q18="",TODAY()-J18&gt;=Settings!$B$5),"No reply in "&amp;(TODAY()-J18)&amp;" days: mark Ghosted?","")))))))</f>
        <v/>
      </c>
    </row>
    <row r="19">
      <c r="H19" s="3" t="n"/>
      <c r="I19" s="3" t="n"/>
      <c r="J19" s="3" t="n"/>
      <c r="M19" s="3" t="n"/>
      <c r="N19" s="3" t="n"/>
      <c r="O19" s="3" t="n"/>
      <c r="P19" s="4">
        <f>IF(Q19="","",IF(Q19="Offer decision",O19,IF(Q19="Online assessment",M19,I19)))</f>
        <v/>
      </c>
      <c r="Q19" s="5">
        <f>IF(A19="","",IF(OR(K19="Rejected",K19="Ghosted"),"",IF(K19="Offer",IF(O19="","","Offer decision"),IF(AND(M19&lt;&gt;"",N19=""),"Online assessment",IF(AND(J19="",I19&lt;&gt;""),"Application","")))))</f>
        <v/>
      </c>
      <c r="R19" s="5">
        <f>IF(P19="","",P19-TODAY())</f>
        <v/>
      </c>
      <c r="S19" s="5">
        <f>IF(A19="","",IF(AND(Q19&lt;&gt;"",R19&lt;0),"Missed: "&amp;Q19,IF(AND(Q19&lt;&gt;"",R19=0),Q19&amp;" due today",IF(AND(Q19&lt;&gt;"",R19=1),Q19&amp;" due tomorrow",IF(AND(Q19&lt;&gt;"",R19&lt;=Settings!$B$3),Q19&amp;" due in "&amp;R19&amp;" days",IF(AND(K19="Saved",J19="",H19&lt;&gt;"",TODAY()-H19&gt;=Settings!$B$4),"Saved "&amp;(TODAY()-H19)&amp;" days ago: apply or drop it",IF(AND(K19="Applied",J19&lt;&gt;"",Q19="",TODAY()-J19&gt;=Settings!$B$5),"No reply in "&amp;(TODAY()-J19)&amp;" days: mark Ghosted?","")))))))</f>
        <v/>
      </c>
    </row>
    <row r="20">
      <c r="H20" s="3" t="n"/>
      <c r="I20" s="3" t="n"/>
      <c r="J20" s="3" t="n"/>
      <c r="M20" s="3" t="n"/>
      <c r="N20" s="3" t="n"/>
      <c r="O20" s="3" t="n"/>
      <c r="P20" s="4">
        <f>IF(Q20="","",IF(Q20="Offer decision",O20,IF(Q20="Online assessment",M20,I20)))</f>
        <v/>
      </c>
      <c r="Q20" s="5">
        <f>IF(A20="","",IF(OR(K20="Rejected",K20="Ghosted"),"",IF(K20="Offer",IF(O20="","","Offer decision"),IF(AND(M20&lt;&gt;"",N20=""),"Online assessment",IF(AND(J20="",I20&lt;&gt;""),"Application","")))))</f>
        <v/>
      </c>
      <c r="R20" s="5">
        <f>IF(P20="","",P20-TODAY())</f>
        <v/>
      </c>
      <c r="S20" s="5">
        <f>IF(A20="","",IF(AND(Q20&lt;&gt;"",R20&lt;0),"Missed: "&amp;Q20,IF(AND(Q20&lt;&gt;"",R20=0),Q20&amp;" due today",IF(AND(Q20&lt;&gt;"",R20=1),Q20&amp;" due tomorrow",IF(AND(Q20&lt;&gt;"",R20&lt;=Settings!$B$3),Q20&amp;" due in "&amp;R20&amp;" days",IF(AND(K20="Saved",J20="",H20&lt;&gt;"",TODAY()-H20&gt;=Settings!$B$4),"Saved "&amp;(TODAY()-H20)&amp;" days ago: apply or drop it",IF(AND(K20="Applied",J20&lt;&gt;"",Q20="",TODAY()-J20&gt;=Settings!$B$5),"No reply in "&amp;(TODAY()-J20)&amp;" days: mark Ghosted?","")))))))</f>
        <v/>
      </c>
    </row>
    <row r="21">
      <c r="H21" s="3" t="n"/>
      <c r="I21" s="3" t="n"/>
      <c r="J21" s="3" t="n"/>
      <c r="M21" s="3" t="n"/>
      <c r="N21" s="3" t="n"/>
      <c r="O21" s="3" t="n"/>
      <c r="P21" s="4">
        <f>IF(Q21="","",IF(Q21="Offer decision",O21,IF(Q21="Online assessment",M21,I21)))</f>
        <v/>
      </c>
      <c r="Q21" s="5">
        <f>IF(A21="","",IF(OR(K21="Rejected",K21="Ghosted"),"",IF(K21="Offer",IF(O21="","","Offer decision"),IF(AND(M21&lt;&gt;"",N21=""),"Online assessment",IF(AND(J21="",I21&lt;&gt;""),"Application","")))))</f>
        <v/>
      </c>
      <c r="R21" s="5">
        <f>IF(P21="","",P21-TODAY())</f>
        <v/>
      </c>
      <c r="S21" s="5">
        <f>IF(A21="","",IF(AND(Q21&lt;&gt;"",R21&lt;0),"Missed: "&amp;Q21,IF(AND(Q21&lt;&gt;"",R21=0),Q21&amp;" due today",IF(AND(Q21&lt;&gt;"",R21=1),Q21&amp;" due tomorrow",IF(AND(Q21&lt;&gt;"",R21&lt;=Settings!$B$3),Q21&amp;" due in "&amp;R21&amp;" days",IF(AND(K21="Saved",J21="",H21&lt;&gt;"",TODAY()-H21&gt;=Settings!$B$4),"Saved "&amp;(TODAY()-H21)&amp;" days ago: apply or drop it",IF(AND(K21="Applied",J21&lt;&gt;"",Q21="",TODAY()-J21&gt;=Settings!$B$5),"No reply in "&amp;(TODAY()-J21)&amp;" days: mark Ghosted?","")))))))</f>
        <v/>
      </c>
    </row>
    <row r="22">
      <c r="H22" s="3" t="n"/>
      <c r="I22" s="3" t="n"/>
      <c r="J22" s="3" t="n"/>
      <c r="M22" s="3" t="n"/>
      <c r="N22" s="3" t="n"/>
      <c r="O22" s="3" t="n"/>
      <c r="P22" s="4">
        <f>IF(Q22="","",IF(Q22="Offer decision",O22,IF(Q22="Online assessment",M22,I22)))</f>
        <v/>
      </c>
      <c r="Q22" s="5">
        <f>IF(A22="","",IF(OR(K22="Rejected",K22="Ghosted"),"",IF(K22="Offer",IF(O22="","","Offer decision"),IF(AND(M22&lt;&gt;"",N22=""),"Online assessment",IF(AND(J22="",I22&lt;&gt;""),"Application","")))))</f>
        <v/>
      </c>
      <c r="R22" s="5">
        <f>IF(P22="","",P22-TODAY())</f>
        <v/>
      </c>
      <c r="S22" s="5">
        <f>IF(A22="","",IF(AND(Q22&lt;&gt;"",R22&lt;0),"Missed: "&amp;Q22,IF(AND(Q22&lt;&gt;"",R22=0),Q22&amp;" due today",IF(AND(Q22&lt;&gt;"",R22=1),Q22&amp;" due tomorrow",IF(AND(Q22&lt;&gt;"",R22&lt;=Settings!$B$3),Q22&amp;" due in "&amp;R22&amp;" days",IF(AND(K22="Saved",J22="",H22&lt;&gt;"",TODAY()-H22&gt;=Settings!$B$4),"Saved "&amp;(TODAY()-H22)&amp;" days ago: apply or drop it",IF(AND(K22="Applied",J22&lt;&gt;"",Q22="",TODAY()-J22&gt;=Settings!$B$5),"No reply in "&amp;(TODAY()-J22)&amp;" days: mark Ghosted?","")))))))</f>
        <v/>
      </c>
    </row>
    <row r="23">
      <c r="H23" s="3" t="n"/>
      <c r="I23" s="3" t="n"/>
      <c r="J23" s="3" t="n"/>
      <c r="M23" s="3" t="n"/>
      <c r="N23" s="3" t="n"/>
      <c r="O23" s="3" t="n"/>
      <c r="P23" s="4">
        <f>IF(Q23="","",IF(Q23="Offer decision",O23,IF(Q23="Online assessment",M23,I23)))</f>
        <v/>
      </c>
      <c r="Q23" s="5">
        <f>IF(A23="","",IF(OR(K23="Rejected",K23="Ghosted"),"",IF(K23="Offer",IF(O23="","","Offer decision"),IF(AND(M23&lt;&gt;"",N23=""),"Online assessment",IF(AND(J23="",I23&lt;&gt;""),"Application","")))))</f>
        <v/>
      </c>
      <c r="R23" s="5">
        <f>IF(P23="","",P23-TODAY())</f>
        <v/>
      </c>
      <c r="S23" s="5">
        <f>IF(A23="","",IF(AND(Q23&lt;&gt;"",R23&lt;0),"Missed: "&amp;Q23,IF(AND(Q23&lt;&gt;"",R23=0),Q23&amp;" due today",IF(AND(Q23&lt;&gt;"",R23=1),Q23&amp;" due tomorrow",IF(AND(Q23&lt;&gt;"",R23&lt;=Settings!$B$3),Q23&amp;" due in "&amp;R23&amp;" days",IF(AND(K23="Saved",J23="",H23&lt;&gt;"",TODAY()-H23&gt;=Settings!$B$4),"Saved "&amp;(TODAY()-H23)&amp;" days ago: apply or drop it",IF(AND(K23="Applied",J23&lt;&gt;"",Q23="",TODAY()-J23&gt;=Settings!$B$5),"No reply in "&amp;(TODAY()-J23)&amp;" days: mark Ghosted?","")))))))</f>
        <v/>
      </c>
    </row>
    <row r="24">
      <c r="H24" s="3" t="n"/>
      <c r="I24" s="3" t="n"/>
      <c r="J24" s="3" t="n"/>
      <c r="M24" s="3" t="n"/>
      <c r="N24" s="3" t="n"/>
      <c r="O24" s="3" t="n"/>
      <c r="P24" s="4">
        <f>IF(Q24="","",IF(Q24="Offer decision",O24,IF(Q24="Online assessment",M24,I24)))</f>
        <v/>
      </c>
      <c r="Q24" s="5">
        <f>IF(A24="","",IF(OR(K24="Rejected",K24="Ghosted"),"",IF(K24="Offer",IF(O24="","","Offer decision"),IF(AND(M24&lt;&gt;"",N24=""),"Online assessment",IF(AND(J24="",I24&lt;&gt;""),"Application","")))))</f>
        <v/>
      </c>
      <c r="R24" s="5">
        <f>IF(P24="","",P24-TODAY())</f>
        <v/>
      </c>
      <c r="S24" s="5">
        <f>IF(A24="","",IF(AND(Q24&lt;&gt;"",R24&lt;0),"Missed: "&amp;Q24,IF(AND(Q24&lt;&gt;"",R24=0),Q24&amp;" due today",IF(AND(Q24&lt;&gt;"",R24=1),Q24&amp;" due tomorrow",IF(AND(Q24&lt;&gt;"",R24&lt;=Settings!$B$3),Q24&amp;" due in "&amp;R24&amp;" days",IF(AND(K24="Saved",J24="",H24&lt;&gt;"",TODAY()-H24&gt;=Settings!$B$4),"Saved "&amp;(TODAY()-H24)&amp;" days ago: apply or drop it",IF(AND(K24="Applied",J24&lt;&gt;"",Q24="",TODAY()-J24&gt;=Settings!$B$5),"No reply in "&amp;(TODAY()-J24)&amp;" days: mark Ghosted?","")))))))</f>
        <v/>
      </c>
    </row>
    <row r="25">
      <c r="H25" s="3" t="n"/>
      <c r="I25" s="3" t="n"/>
      <c r="J25" s="3" t="n"/>
      <c r="M25" s="3" t="n"/>
      <c r="N25" s="3" t="n"/>
      <c r="O25" s="3" t="n"/>
      <c r="P25" s="4">
        <f>IF(Q25="","",IF(Q25="Offer decision",O25,IF(Q25="Online assessment",M25,I25)))</f>
        <v/>
      </c>
      <c r="Q25" s="5">
        <f>IF(A25="","",IF(OR(K25="Rejected",K25="Ghosted"),"",IF(K25="Offer",IF(O25="","","Offer decision"),IF(AND(M25&lt;&gt;"",N25=""),"Online assessment",IF(AND(J25="",I25&lt;&gt;""),"Application","")))))</f>
        <v/>
      </c>
      <c r="R25" s="5">
        <f>IF(P25="","",P25-TODAY())</f>
        <v/>
      </c>
      <c r="S25" s="5">
        <f>IF(A25="","",IF(AND(Q25&lt;&gt;"",R25&lt;0),"Missed: "&amp;Q25,IF(AND(Q25&lt;&gt;"",R25=0),Q25&amp;" due today",IF(AND(Q25&lt;&gt;"",R25=1),Q25&amp;" due tomorrow",IF(AND(Q25&lt;&gt;"",R25&lt;=Settings!$B$3),Q25&amp;" due in "&amp;R25&amp;" days",IF(AND(K25="Saved",J25="",H25&lt;&gt;"",TODAY()-H25&gt;=Settings!$B$4),"Saved "&amp;(TODAY()-H25)&amp;" days ago: apply or drop it",IF(AND(K25="Applied",J25&lt;&gt;"",Q25="",TODAY()-J25&gt;=Settings!$B$5),"No reply in "&amp;(TODAY()-J25)&amp;" days: mark Ghosted?","")))))))</f>
        <v/>
      </c>
    </row>
    <row r="26">
      <c r="H26" s="3" t="n"/>
      <c r="I26" s="3" t="n"/>
      <c r="J26" s="3" t="n"/>
      <c r="M26" s="3" t="n"/>
      <c r="N26" s="3" t="n"/>
      <c r="O26" s="3" t="n"/>
      <c r="P26" s="4">
        <f>IF(Q26="","",IF(Q26="Offer decision",O26,IF(Q26="Online assessment",M26,I26)))</f>
        <v/>
      </c>
      <c r="Q26" s="5">
        <f>IF(A26="","",IF(OR(K26="Rejected",K26="Ghosted"),"",IF(K26="Offer",IF(O26="","","Offer decision"),IF(AND(M26&lt;&gt;"",N26=""),"Online assessment",IF(AND(J26="",I26&lt;&gt;""),"Application","")))))</f>
        <v/>
      </c>
      <c r="R26" s="5">
        <f>IF(P26="","",P26-TODAY())</f>
        <v/>
      </c>
      <c r="S26" s="5">
        <f>IF(A26="","",IF(AND(Q26&lt;&gt;"",R26&lt;0),"Missed: "&amp;Q26,IF(AND(Q26&lt;&gt;"",R26=0),Q26&amp;" due today",IF(AND(Q26&lt;&gt;"",R26=1),Q26&amp;" due tomorrow",IF(AND(Q26&lt;&gt;"",R26&lt;=Settings!$B$3),Q26&amp;" due in "&amp;R26&amp;" days",IF(AND(K26="Saved",J26="",H26&lt;&gt;"",TODAY()-H26&gt;=Settings!$B$4),"Saved "&amp;(TODAY()-H26)&amp;" days ago: apply or drop it",IF(AND(K26="Applied",J26&lt;&gt;"",Q26="",TODAY()-J26&gt;=Settings!$B$5),"No reply in "&amp;(TODAY()-J26)&amp;" days: mark Ghosted?","")))))))</f>
        <v/>
      </c>
    </row>
    <row r="27">
      <c r="H27" s="3" t="n"/>
      <c r="I27" s="3" t="n"/>
      <c r="J27" s="3" t="n"/>
      <c r="M27" s="3" t="n"/>
      <c r="N27" s="3" t="n"/>
      <c r="O27" s="3" t="n"/>
      <c r="P27" s="4">
        <f>IF(Q27="","",IF(Q27="Offer decision",O27,IF(Q27="Online assessment",M27,I27)))</f>
        <v/>
      </c>
      <c r="Q27" s="5">
        <f>IF(A27="","",IF(OR(K27="Rejected",K27="Ghosted"),"",IF(K27="Offer",IF(O27="","","Offer decision"),IF(AND(M27&lt;&gt;"",N27=""),"Online assessment",IF(AND(J27="",I27&lt;&gt;""),"Application","")))))</f>
        <v/>
      </c>
      <c r="R27" s="5">
        <f>IF(P27="","",P27-TODAY())</f>
        <v/>
      </c>
      <c r="S27" s="5">
        <f>IF(A27="","",IF(AND(Q27&lt;&gt;"",R27&lt;0),"Missed: "&amp;Q27,IF(AND(Q27&lt;&gt;"",R27=0),Q27&amp;" due today",IF(AND(Q27&lt;&gt;"",R27=1),Q27&amp;" due tomorrow",IF(AND(Q27&lt;&gt;"",R27&lt;=Settings!$B$3),Q27&amp;" due in "&amp;R27&amp;" days",IF(AND(K27="Saved",J27="",H27&lt;&gt;"",TODAY()-H27&gt;=Settings!$B$4),"Saved "&amp;(TODAY()-H27)&amp;" days ago: apply or drop it",IF(AND(K27="Applied",J27&lt;&gt;"",Q27="",TODAY()-J27&gt;=Settings!$B$5),"No reply in "&amp;(TODAY()-J27)&amp;" days: mark Ghosted?","")))))))</f>
        <v/>
      </c>
    </row>
    <row r="28">
      <c r="H28" s="3" t="n"/>
      <c r="I28" s="3" t="n"/>
      <c r="J28" s="3" t="n"/>
      <c r="M28" s="3" t="n"/>
      <c r="N28" s="3" t="n"/>
      <c r="O28" s="3" t="n"/>
      <c r="P28" s="4">
        <f>IF(Q28="","",IF(Q28="Offer decision",O28,IF(Q28="Online assessment",M28,I28)))</f>
        <v/>
      </c>
      <c r="Q28" s="5">
        <f>IF(A28="","",IF(OR(K28="Rejected",K28="Ghosted"),"",IF(K28="Offer",IF(O28="","","Offer decision"),IF(AND(M28&lt;&gt;"",N28=""),"Online assessment",IF(AND(J28="",I28&lt;&gt;""),"Application","")))))</f>
        <v/>
      </c>
      <c r="R28" s="5">
        <f>IF(P28="","",P28-TODAY())</f>
        <v/>
      </c>
      <c r="S28" s="5">
        <f>IF(A28="","",IF(AND(Q28&lt;&gt;"",R28&lt;0),"Missed: "&amp;Q28,IF(AND(Q28&lt;&gt;"",R28=0),Q28&amp;" due today",IF(AND(Q28&lt;&gt;"",R28=1),Q28&amp;" due tomorrow",IF(AND(Q28&lt;&gt;"",R28&lt;=Settings!$B$3),Q28&amp;" due in "&amp;R28&amp;" days",IF(AND(K28="Saved",J28="",H28&lt;&gt;"",TODAY()-H28&gt;=Settings!$B$4),"Saved "&amp;(TODAY()-H28)&amp;" days ago: apply or drop it",IF(AND(K28="Applied",J28&lt;&gt;"",Q28="",TODAY()-J28&gt;=Settings!$B$5),"No reply in "&amp;(TODAY()-J28)&amp;" days: mark Ghosted?","")))))))</f>
        <v/>
      </c>
    </row>
    <row r="29">
      <c r="H29" s="3" t="n"/>
      <c r="I29" s="3" t="n"/>
      <c r="J29" s="3" t="n"/>
      <c r="M29" s="3" t="n"/>
      <c r="N29" s="3" t="n"/>
      <c r="O29" s="3" t="n"/>
      <c r="P29" s="4">
        <f>IF(Q29="","",IF(Q29="Offer decision",O29,IF(Q29="Online assessment",M29,I29)))</f>
        <v/>
      </c>
      <c r="Q29" s="5">
        <f>IF(A29="","",IF(OR(K29="Rejected",K29="Ghosted"),"",IF(K29="Offer",IF(O29="","","Offer decision"),IF(AND(M29&lt;&gt;"",N29=""),"Online assessment",IF(AND(J29="",I29&lt;&gt;""),"Application","")))))</f>
        <v/>
      </c>
      <c r="R29" s="5">
        <f>IF(P29="","",P29-TODAY())</f>
        <v/>
      </c>
      <c r="S29" s="5">
        <f>IF(A29="","",IF(AND(Q29&lt;&gt;"",R29&lt;0),"Missed: "&amp;Q29,IF(AND(Q29&lt;&gt;"",R29=0),Q29&amp;" due today",IF(AND(Q29&lt;&gt;"",R29=1),Q29&amp;" due tomorrow",IF(AND(Q29&lt;&gt;"",R29&lt;=Settings!$B$3),Q29&amp;" due in "&amp;R29&amp;" days",IF(AND(K29="Saved",J29="",H29&lt;&gt;"",TODAY()-H29&gt;=Settings!$B$4),"Saved "&amp;(TODAY()-H29)&amp;" days ago: apply or drop it",IF(AND(K29="Applied",J29&lt;&gt;"",Q29="",TODAY()-J29&gt;=Settings!$B$5),"No reply in "&amp;(TODAY()-J29)&amp;" days: mark Ghosted?","")))))))</f>
        <v/>
      </c>
    </row>
    <row r="30">
      <c r="H30" s="3" t="n"/>
      <c r="I30" s="3" t="n"/>
      <c r="J30" s="3" t="n"/>
      <c r="M30" s="3" t="n"/>
      <c r="N30" s="3" t="n"/>
      <c r="O30" s="3" t="n"/>
      <c r="P30" s="4">
        <f>IF(Q30="","",IF(Q30="Offer decision",O30,IF(Q30="Online assessment",M30,I30)))</f>
        <v/>
      </c>
      <c r="Q30" s="5">
        <f>IF(A30="","",IF(OR(K30="Rejected",K30="Ghosted"),"",IF(K30="Offer",IF(O30="","","Offer decision"),IF(AND(M30&lt;&gt;"",N30=""),"Online assessment",IF(AND(J30="",I30&lt;&gt;""),"Application","")))))</f>
        <v/>
      </c>
      <c r="R30" s="5">
        <f>IF(P30="","",P30-TODAY())</f>
        <v/>
      </c>
      <c r="S30" s="5">
        <f>IF(A30="","",IF(AND(Q30&lt;&gt;"",R30&lt;0),"Missed: "&amp;Q30,IF(AND(Q30&lt;&gt;"",R30=0),Q30&amp;" due today",IF(AND(Q30&lt;&gt;"",R30=1),Q30&amp;" due tomorrow",IF(AND(Q30&lt;&gt;"",R30&lt;=Settings!$B$3),Q30&amp;" due in "&amp;R30&amp;" days",IF(AND(K30="Saved",J30="",H30&lt;&gt;"",TODAY()-H30&gt;=Settings!$B$4),"Saved "&amp;(TODAY()-H30)&amp;" days ago: apply or drop it",IF(AND(K30="Applied",J30&lt;&gt;"",Q30="",TODAY()-J30&gt;=Settings!$B$5),"No reply in "&amp;(TODAY()-J30)&amp;" days: mark Ghosted?","")))))))</f>
        <v/>
      </c>
    </row>
    <row r="31">
      <c r="H31" s="3" t="n"/>
      <c r="I31" s="3" t="n"/>
      <c r="J31" s="3" t="n"/>
      <c r="M31" s="3" t="n"/>
      <c r="N31" s="3" t="n"/>
      <c r="O31" s="3" t="n"/>
      <c r="P31" s="4">
        <f>IF(Q31="","",IF(Q31="Offer decision",O31,IF(Q31="Online assessment",M31,I31)))</f>
        <v/>
      </c>
      <c r="Q31" s="5">
        <f>IF(A31="","",IF(OR(K31="Rejected",K31="Ghosted"),"",IF(K31="Offer",IF(O31="","","Offer decision"),IF(AND(M31&lt;&gt;"",N31=""),"Online assessment",IF(AND(J31="",I31&lt;&gt;""),"Application","")))))</f>
        <v/>
      </c>
      <c r="R31" s="5">
        <f>IF(P31="","",P31-TODAY())</f>
        <v/>
      </c>
      <c r="S31" s="5">
        <f>IF(A31="","",IF(AND(Q31&lt;&gt;"",R31&lt;0),"Missed: "&amp;Q31,IF(AND(Q31&lt;&gt;"",R31=0),Q31&amp;" due today",IF(AND(Q31&lt;&gt;"",R31=1),Q31&amp;" due tomorrow",IF(AND(Q31&lt;&gt;"",R31&lt;=Settings!$B$3),Q31&amp;" due in "&amp;R31&amp;" days",IF(AND(K31="Saved",J31="",H31&lt;&gt;"",TODAY()-H31&gt;=Settings!$B$4),"Saved "&amp;(TODAY()-H31)&amp;" days ago: apply or drop it",IF(AND(K31="Applied",J31&lt;&gt;"",Q31="",TODAY()-J31&gt;=Settings!$B$5),"No reply in "&amp;(TODAY()-J31)&amp;" days: mark Ghosted?","")))))))</f>
        <v/>
      </c>
    </row>
    <row r="32">
      <c r="H32" s="3" t="n"/>
      <c r="I32" s="3" t="n"/>
      <c r="J32" s="3" t="n"/>
      <c r="M32" s="3" t="n"/>
      <c r="N32" s="3" t="n"/>
      <c r="O32" s="3" t="n"/>
      <c r="P32" s="4">
        <f>IF(Q32="","",IF(Q32="Offer decision",O32,IF(Q32="Online assessment",M32,I32)))</f>
        <v/>
      </c>
      <c r="Q32" s="5">
        <f>IF(A32="","",IF(OR(K32="Rejected",K32="Ghosted"),"",IF(K32="Offer",IF(O32="","","Offer decision"),IF(AND(M32&lt;&gt;"",N32=""),"Online assessment",IF(AND(J32="",I32&lt;&gt;""),"Application","")))))</f>
        <v/>
      </c>
      <c r="R32" s="5">
        <f>IF(P32="","",P32-TODAY())</f>
        <v/>
      </c>
      <c r="S32" s="5">
        <f>IF(A32="","",IF(AND(Q32&lt;&gt;"",R32&lt;0),"Missed: "&amp;Q32,IF(AND(Q32&lt;&gt;"",R32=0),Q32&amp;" due today",IF(AND(Q32&lt;&gt;"",R32=1),Q32&amp;" due tomorrow",IF(AND(Q32&lt;&gt;"",R32&lt;=Settings!$B$3),Q32&amp;" due in "&amp;R32&amp;" days",IF(AND(K32="Saved",J32="",H32&lt;&gt;"",TODAY()-H32&gt;=Settings!$B$4),"Saved "&amp;(TODAY()-H32)&amp;" days ago: apply or drop it",IF(AND(K32="Applied",J32&lt;&gt;"",Q32="",TODAY()-J32&gt;=Settings!$B$5),"No reply in "&amp;(TODAY()-J32)&amp;" days: mark Ghosted?","")))))))</f>
        <v/>
      </c>
    </row>
    <row r="33">
      <c r="H33" s="3" t="n"/>
      <c r="I33" s="3" t="n"/>
      <c r="J33" s="3" t="n"/>
      <c r="M33" s="3" t="n"/>
      <c r="N33" s="3" t="n"/>
      <c r="O33" s="3" t="n"/>
      <c r="P33" s="4">
        <f>IF(Q33="","",IF(Q33="Offer decision",O33,IF(Q33="Online assessment",M33,I33)))</f>
        <v/>
      </c>
      <c r="Q33" s="5">
        <f>IF(A33="","",IF(OR(K33="Rejected",K33="Ghosted"),"",IF(K33="Offer",IF(O33="","","Offer decision"),IF(AND(M33&lt;&gt;"",N33=""),"Online assessment",IF(AND(J33="",I33&lt;&gt;""),"Application","")))))</f>
        <v/>
      </c>
      <c r="R33" s="5">
        <f>IF(P33="","",P33-TODAY())</f>
        <v/>
      </c>
      <c r="S33" s="5">
        <f>IF(A33="","",IF(AND(Q33&lt;&gt;"",R33&lt;0),"Missed: "&amp;Q33,IF(AND(Q33&lt;&gt;"",R33=0),Q33&amp;" due today",IF(AND(Q33&lt;&gt;"",R33=1),Q33&amp;" due tomorrow",IF(AND(Q33&lt;&gt;"",R33&lt;=Settings!$B$3),Q33&amp;" due in "&amp;R33&amp;" days",IF(AND(K33="Saved",J33="",H33&lt;&gt;"",TODAY()-H33&gt;=Settings!$B$4),"Saved "&amp;(TODAY()-H33)&amp;" days ago: apply or drop it",IF(AND(K33="Applied",J33&lt;&gt;"",Q33="",TODAY()-J33&gt;=Settings!$B$5),"No reply in "&amp;(TODAY()-J33)&amp;" days: mark Ghosted?","")))))))</f>
        <v/>
      </c>
    </row>
    <row r="34">
      <c r="H34" s="3" t="n"/>
      <c r="I34" s="3" t="n"/>
      <c r="J34" s="3" t="n"/>
      <c r="M34" s="3" t="n"/>
      <c r="N34" s="3" t="n"/>
      <c r="O34" s="3" t="n"/>
      <c r="P34" s="4">
        <f>IF(Q34="","",IF(Q34="Offer decision",O34,IF(Q34="Online assessment",M34,I34)))</f>
        <v/>
      </c>
      <c r="Q34" s="5">
        <f>IF(A34="","",IF(OR(K34="Rejected",K34="Ghosted"),"",IF(K34="Offer",IF(O34="","","Offer decision"),IF(AND(M34&lt;&gt;"",N34=""),"Online assessment",IF(AND(J34="",I34&lt;&gt;""),"Application","")))))</f>
        <v/>
      </c>
      <c r="R34" s="5">
        <f>IF(P34="","",P34-TODAY())</f>
        <v/>
      </c>
      <c r="S34" s="5">
        <f>IF(A34="","",IF(AND(Q34&lt;&gt;"",R34&lt;0),"Missed: "&amp;Q34,IF(AND(Q34&lt;&gt;"",R34=0),Q34&amp;" due today",IF(AND(Q34&lt;&gt;"",R34=1),Q34&amp;" due tomorrow",IF(AND(Q34&lt;&gt;"",R34&lt;=Settings!$B$3),Q34&amp;" due in "&amp;R34&amp;" days",IF(AND(K34="Saved",J34="",H34&lt;&gt;"",TODAY()-H34&gt;=Settings!$B$4),"Saved "&amp;(TODAY()-H34)&amp;" days ago: apply or drop it",IF(AND(K34="Applied",J34&lt;&gt;"",Q34="",TODAY()-J34&gt;=Settings!$B$5),"No reply in "&amp;(TODAY()-J34)&amp;" days: mark Ghosted?","")))))))</f>
        <v/>
      </c>
    </row>
    <row r="35">
      <c r="H35" s="3" t="n"/>
      <c r="I35" s="3" t="n"/>
      <c r="J35" s="3" t="n"/>
      <c r="M35" s="3" t="n"/>
      <c r="N35" s="3" t="n"/>
      <c r="O35" s="3" t="n"/>
      <c r="P35" s="4">
        <f>IF(Q35="","",IF(Q35="Offer decision",O35,IF(Q35="Online assessment",M35,I35)))</f>
        <v/>
      </c>
      <c r="Q35" s="5">
        <f>IF(A35="","",IF(OR(K35="Rejected",K35="Ghosted"),"",IF(K35="Offer",IF(O35="","","Offer decision"),IF(AND(M35&lt;&gt;"",N35=""),"Online assessment",IF(AND(J35="",I35&lt;&gt;""),"Application","")))))</f>
        <v/>
      </c>
      <c r="R35" s="5">
        <f>IF(P35="","",P35-TODAY())</f>
        <v/>
      </c>
      <c r="S35" s="5">
        <f>IF(A35="","",IF(AND(Q35&lt;&gt;"",R35&lt;0),"Missed: "&amp;Q35,IF(AND(Q35&lt;&gt;"",R35=0),Q35&amp;" due today",IF(AND(Q35&lt;&gt;"",R35=1),Q35&amp;" due tomorrow",IF(AND(Q35&lt;&gt;"",R35&lt;=Settings!$B$3),Q35&amp;" due in "&amp;R35&amp;" days",IF(AND(K35="Saved",J35="",H35&lt;&gt;"",TODAY()-H35&gt;=Settings!$B$4),"Saved "&amp;(TODAY()-H35)&amp;" days ago: apply or drop it",IF(AND(K35="Applied",J35&lt;&gt;"",Q35="",TODAY()-J35&gt;=Settings!$B$5),"No reply in "&amp;(TODAY()-J35)&amp;" days: mark Ghosted?","")))))))</f>
        <v/>
      </c>
    </row>
    <row r="36">
      <c r="H36" s="3" t="n"/>
      <c r="I36" s="3" t="n"/>
      <c r="J36" s="3" t="n"/>
      <c r="M36" s="3" t="n"/>
      <c r="N36" s="3" t="n"/>
      <c r="O36" s="3" t="n"/>
      <c r="P36" s="4">
        <f>IF(Q36="","",IF(Q36="Offer decision",O36,IF(Q36="Online assessment",M36,I36)))</f>
        <v/>
      </c>
      <c r="Q36" s="5">
        <f>IF(A36="","",IF(OR(K36="Rejected",K36="Ghosted"),"",IF(K36="Offer",IF(O36="","","Offer decision"),IF(AND(M36&lt;&gt;"",N36=""),"Online assessment",IF(AND(J36="",I36&lt;&gt;""),"Application","")))))</f>
        <v/>
      </c>
      <c r="R36" s="5">
        <f>IF(P36="","",P36-TODAY())</f>
        <v/>
      </c>
      <c r="S36" s="5">
        <f>IF(A36="","",IF(AND(Q36&lt;&gt;"",R36&lt;0),"Missed: "&amp;Q36,IF(AND(Q36&lt;&gt;"",R36=0),Q36&amp;" due today",IF(AND(Q36&lt;&gt;"",R36=1),Q36&amp;" due tomorrow",IF(AND(Q36&lt;&gt;"",R36&lt;=Settings!$B$3),Q36&amp;" due in "&amp;R36&amp;" days",IF(AND(K36="Saved",J36="",H36&lt;&gt;"",TODAY()-H36&gt;=Settings!$B$4),"Saved "&amp;(TODAY()-H36)&amp;" days ago: apply or drop it",IF(AND(K36="Applied",J36&lt;&gt;"",Q36="",TODAY()-J36&gt;=Settings!$B$5),"No reply in "&amp;(TODAY()-J36)&amp;" days: mark Ghosted?","")))))))</f>
        <v/>
      </c>
    </row>
    <row r="37">
      <c r="H37" s="3" t="n"/>
      <c r="I37" s="3" t="n"/>
      <c r="J37" s="3" t="n"/>
      <c r="M37" s="3" t="n"/>
      <c r="N37" s="3" t="n"/>
      <c r="O37" s="3" t="n"/>
      <c r="P37" s="4">
        <f>IF(Q37="","",IF(Q37="Offer decision",O37,IF(Q37="Online assessment",M37,I37)))</f>
        <v/>
      </c>
      <c r="Q37" s="5">
        <f>IF(A37="","",IF(OR(K37="Rejected",K37="Ghosted"),"",IF(K37="Offer",IF(O37="","","Offer decision"),IF(AND(M37&lt;&gt;"",N37=""),"Online assessment",IF(AND(J37="",I37&lt;&gt;""),"Application","")))))</f>
        <v/>
      </c>
      <c r="R37" s="5">
        <f>IF(P37="","",P37-TODAY())</f>
        <v/>
      </c>
      <c r="S37" s="5">
        <f>IF(A37="","",IF(AND(Q37&lt;&gt;"",R37&lt;0),"Missed: "&amp;Q37,IF(AND(Q37&lt;&gt;"",R37=0),Q37&amp;" due today",IF(AND(Q37&lt;&gt;"",R37=1),Q37&amp;" due tomorrow",IF(AND(Q37&lt;&gt;"",R37&lt;=Settings!$B$3),Q37&amp;" due in "&amp;R37&amp;" days",IF(AND(K37="Saved",J37="",H37&lt;&gt;"",TODAY()-H37&gt;=Settings!$B$4),"Saved "&amp;(TODAY()-H37)&amp;" days ago: apply or drop it",IF(AND(K37="Applied",J37&lt;&gt;"",Q37="",TODAY()-J37&gt;=Settings!$B$5),"No reply in "&amp;(TODAY()-J37)&amp;" days: mark Ghosted?","")))))))</f>
        <v/>
      </c>
    </row>
    <row r="38">
      <c r="H38" s="3" t="n"/>
      <c r="I38" s="3" t="n"/>
      <c r="J38" s="3" t="n"/>
      <c r="M38" s="3" t="n"/>
      <c r="N38" s="3" t="n"/>
      <c r="O38" s="3" t="n"/>
      <c r="P38" s="4">
        <f>IF(Q38="","",IF(Q38="Offer decision",O38,IF(Q38="Online assessment",M38,I38)))</f>
        <v/>
      </c>
      <c r="Q38" s="5">
        <f>IF(A38="","",IF(OR(K38="Rejected",K38="Ghosted"),"",IF(K38="Offer",IF(O38="","","Offer decision"),IF(AND(M38&lt;&gt;"",N38=""),"Online assessment",IF(AND(J38="",I38&lt;&gt;""),"Application","")))))</f>
        <v/>
      </c>
      <c r="R38" s="5">
        <f>IF(P38="","",P38-TODAY())</f>
        <v/>
      </c>
      <c r="S38" s="5">
        <f>IF(A38="","",IF(AND(Q38&lt;&gt;"",R38&lt;0),"Missed: "&amp;Q38,IF(AND(Q38&lt;&gt;"",R38=0),Q38&amp;" due today",IF(AND(Q38&lt;&gt;"",R38=1),Q38&amp;" due tomorrow",IF(AND(Q38&lt;&gt;"",R38&lt;=Settings!$B$3),Q38&amp;" due in "&amp;R38&amp;" days",IF(AND(K38="Saved",J38="",H38&lt;&gt;"",TODAY()-H38&gt;=Settings!$B$4),"Saved "&amp;(TODAY()-H38)&amp;" days ago: apply or drop it",IF(AND(K38="Applied",J38&lt;&gt;"",Q38="",TODAY()-J38&gt;=Settings!$B$5),"No reply in "&amp;(TODAY()-J38)&amp;" days: mark Ghosted?","")))))))</f>
        <v/>
      </c>
    </row>
    <row r="39">
      <c r="H39" s="3" t="n"/>
      <c r="I39" s="3" t="n"/>
      <c r="J39" s="3" t="n"/>
      <c r="M39" s="3" t="n"/>
      <c r="N39" s="3" t="n"/>
      <c r="O39" s="3" t="n"/>
      <c r="P39" s="4">
        <f>IF(Q39="","",IF(Q39="Offer decision",O39,IF(Q39="Online assessment",M39,I39)))</f>
        <v/>
      </c>
      <c r="Q39" s="5">
        <f>IF(A39="","",IF(OR(K39="Rejected",K39="Ghosted"),"",IF(K39="Offer",IF(O39="","","Offer decision"),IF(AND(M39&lt;&gt;"",N39=""),"Online assessment",IF(AND(J39="",I39&lt;&gt;""),"Application","")))))</f>
        <v/>
      </c>
      <c r="R39" s="5">
        <f>IF(P39="","",P39-TODAY())</f>
        <v/>
      </c>
      <c r="S39" s="5">
        <f>IF(A39="","",IF(AND(Q39&lt;&gt;"",R39&lt;0),"Missed: "&amp;Q39,IF(AND(Q39&lt;&gt;"",R39=0),Q39&amp;" due today",IF(AND(Q39&lt;&gt;"",R39=1),Q39&amp;" due tomorrow",IF(AND(Q39&lt;&gt;"",R39&lt;=Settings!$B$3),Q39&amp;" due in "&amp;R39&amp;" days",IF(AND(K39="Saved",J39="",H39&lt;&gt;"",TODAY()-H39&gt;=Settings!$B$4),"Saved "&amp;(TODAY()-H39)&amp;" days ago: apply or drop it",IF(AND(K39="Applied",J39&lt;&gt;"",Q39="",TODAY()-J39&gt;=Settings!$B$5),"No reply in "&amp;(TODAY()-J39)&amp;" days: mark Ghosted?","")))))))</f>
        <v/>
      </c>
    </row>
    <row r="40">
      <c r="H40" s="3" t="n"/>
      <c r="I40" s="3" t="n"/>
      <c r="J40" s="3" t="n"/>
      <c r="M40" s="3" t="n"/>
      <c r="N40" s="3" t="n"/>
      <c r="O40" s="3" t="n"/>
      <c r="P40" s="4">
        <f>IF(Q40="","",IF(Q40="Offer decision",O40,IF(Q40="Online assessment",M40,I40)))</f>
        <v/>
      </c>
      <c r="Q40" s="5">
        <f>IF(A40="","",IF(OR(K40="Rejected",K40="Ghosted"),"",IF(K40="Offer",IF(O40="","","Offer decision"),IF(AND(M40&lt;&gt;"",N40=""),"Online assessment",IF(AND(J40="",I40&lt;&gt;""),"Application","")))))</f>
        <v/>
      </c>
      <c r="R40" s="5">
        <f>IF(P40="","",P40-TODAY())</f>
        <v/>
      </c>
      <c r="S40" s="5">
        <f>IF(A40="","",IF(AND(Q40&lt;&gt;"",R40&lt;0),"Missed: "&amp;Q40,IF(AND(Q40&lt;&gt;"",R40=0),Q40&amp;" due today",IF(AND(Q40&lt;&gt;"",R40=1),Q40&amp;" due tomorrow",IF(AND(Q40&lt;&gt;"",R40&lt;=Settings!$B$3),Q40&amp;" due in "&amp;R40&amp;" days",IF(AND(K40="Saved",J40="",H40&lt;&gt;"",TODAY()-H40&gt;=Settings!$B$4),"Saved "&amp;(TODAY()-H40)&amp;" days ago: apply or drop it",IF(AND(K40="Applied",J40&lt;&gt;"",Q40="",TODAY()-J40&gt;=Settings!$B$5),"No reply in "&amp;(TODAY()-J40)&amp;" days: mark Ghosted?","")))))))</f>
        <v/>
      </c>
    </row>
    <row r="41">
      <c r="H41" s="3" t="n"/>
      <c r="I41" s="3" t="n"/>
      <c r="J41" s="3" t="n"/>
      <c r="M41" s="3" t="n"/>
      <c r="N41" s="3" t="n"/>
      <c r="O41" s="3" t="n"/>
      <c r="P41" s="4">
        <f>IF(Q41="","",IF(Q41="Offer decision",O41,IF(Q41="Online assessment",M41,I41)))</f>
        <v/>
      </c>
      <c r="Q41" s="5">
        <f>IF(A41="","",IF(OR(K41="Rejected",K41="Ghosted"),"",IF(K41="Offer",IF(O41="","","Offer decision"),IF(AND(M41&lt;&gt;"",N41=""),"Online assessment",IF(AND(J41="",I41&lt;&gt;""),"Application","")))))</f>
        <v/>
      </c>
      <c r="R41" s="5">
        <f>IF(P41="","",P41-TODAY())</f>
        <v/>
      </c>
      <c r="S41" s="5">
        <f>IF(A41="","",IF(AND(Q41&lt;&gt;"",R41&lt;0),"Missed: "&amp;Q41,IF(AND(Q41&lt;&gt;"",R41=0),Q41&amp;" due today",IF(AND(Q41&lt;&gt;"",R41=1),Q41&amp;" due tomorrow",IF(AND(Q41&lt;&gt;"",R41&lt;=Settings!$B$3),Q41&amp;" due in "&amp;R41&amp;" days",IF(AND(K41="Saved",J41="",H41&lt;&gt;"",TODAY()-H41&gt;=Settings!$B$4),"Saved "&amp;(TODAY()-H41)&amp;" days ago: apply or drop it",IF(AND(K41="Applied",J41&lt;&gt;"",Q41="",TODAY()-J41&gt;=Settings!$B$5),"No reply in "&amp;(TODAY()-J41)&amp;" days: mark Ghosted?","")))))))</f>
        <v/>
      </c>
    </row>
    <row r="42">
      <c r="H42" s="3" t="n"/>
      <c r="I42" s="3" t="n"/>
      <c r="J42" s="3" t="n"/>
      <c r="M42" s="3" t="n"/>
      <c r="N42" s="3" t="n"/>
      <c r="O42" s="3" t="n"/>
      <c r="P42" s="4">
        <f>IF(Q42="","",IF(Q42="Offer decision",O42,IF(Q42="Online assessment",M42,I42)))</f>
        <v/>
      </c>
      <c r="Q42" s="5">
        <f>IF(A42="","",IF(OR(K42="Rejected",K42="Ghosted"),"",IF(K42="Offer",IF(O42="","","Offer decision"),IF(AND(M42&lt;&gt;"",N42=""),"Online assessment",IF(AND(J42="",I42&lt;&gt;""),"Application","")))))</f>
        <v/>
      </c>
      <c r="R42" s="5">
        <f>IF(P42="","",P42-TODAY())</f>
        <v/>
      </c>
      <c r="S42" s="5">
        <f>IF(A42="","",IF(AND(Q42&lt;&gt;"",R42&lt;0),"Missed: "&amp;Q42,IF(AND(Q42&lt;&gt;"",R42=0),Q42&amp;" due today",IF(AND(Q42&lt;&gt;"",R42=1),Q42&amp;" due tomorrow",IF(AND(Q42&lt;&gt;"",R42&lt;=Settings!$B$3),Q42&amp;" due in "&amp;R42&amp;" days",IF(AND(K42="Saved",J42="",H42&lt;&gt;"",TODAY()-H42&gt;=Settings!$B$4),"Saved "&amp;(TODAY()-H42)&amp;" days ago: apply or drop it",IF(AND(K42="Applied",J42&lt;&gt;"",Q42="",TODAY()-J42&gt;=Settings!$B$5),"No reply in "&amp;(TODAY()-J42)&amp;" days: mark Ghosted?","")))))))</f>
        <v/>
      </c>
    </row>
    <row r="43">
      <c r="H43" s="3" t="n"/>
      <c r="I43" s="3" t="n"/>
      <c r="J43" s="3" t="n"/>
      <c r="M43" s="3" t="n"/>
      <c r="N43" s="3" t="n"/>
      <c r="O43" s="3" t="n"/>
      <c r="P43" s="4">
        <f>IF(Q43="","",IF(Q43="Offer decision",O43,IF(Q43="Online assessment",M43,I43)))</f>
        <v/>
      </c>
      <c r="Q43" s="5">
        <f>IF(A43="","",IF(OR(K43="Rejected",K43="Ghosted"),"",IF(K43="Offer",IF(O43="","","Offer decision"),IF(AND(M43&lt;&gt;"",N43=""),"Online assessment",IF(AND(J43="",I43&lt;&gt;""),"Application","")))))</f>
        <v/>
      </c>
      <c r="R43" s="5">
        <f>IF(P43="","",P43-TODAY())</f>
        <v/>
      </c>
      <c r="S43" s="5">
        <f>IF(A43="","",IF(AND(Q43&lt;&gt;"",R43&lt;0),"Missed: "&amp;Q43,IF(AND(Q43&lt;&gt;"",R43=0),Q43&amp;" due today",IF(AND(Q43&lt;&gt;"",R43=1),Q43&amp;" due tomorrow",IF(AND(Q43&lt;&gt;"",R43&lt;=Settings!$B$3),Q43&amp;" due in "&amp;R43&amp;" days",IF(AND(K43="Saved",J43="",H43&lt;&gt;"",TODAY()-H43&gt;=Settings!$B$4),"Saved "&amp;(TODAY()-H43)&amp;" days ago: apply or drop it",IF(AND(K43="Applied",J43&lt;&gt;"",Q43="",TODAY()-J43&gt;=Settings!$B$5),"No reply in "&amp;(TODAY()-J43)&amp;" days: mark Ghosted?","")))))))</f>
        <v/>
      </c>
    </row>
    <row r="44">
      <c r="H44" s="3" t="n"/>
      <c r="I44" s="3" t="n"/>
      <c r="J44" s="3" t="n"/>
      <c r="M44" s="3" t="n"/>
      <c r="N44" s="3" t="n"/>
      <c r="O44" s="3" t="n"/>
      <c r="P44" s="4">
        <f>IF(Q44="","",IF(Q44="Offer decision",O44,IF(Q44="Online assessment",M44,I44)))</f>
        <v/>
      </c>
      <c r="Q44" s="5">
        <f>IF(A44="","",IF(OR(K44="Rejected",K44="Ghosted"),"",IF(K44="Offer",IF(O44="","","Offer decision"),IF(AND(M44&lt;&gt;"",N44=""),"Online assessment",IF(AND(J44="",I44&lt;&gt;""),"Application","")))))</f>
        <v/>
      </c>
      <c r="R44" s="5">
        <f>IF(P44="","",P44-TODAY())</f>
        <v/>
      </c>
      <c r="S44" s="5">
        <f>IF(A44="","",IF(AND(Q44&lt;&gt;"",R44&lt;0),"Missed: "&amp;Q44,IF(AND(Q44&lt;&gt;"",R44=0),Q44&amp;" due today",IF(AND(Q44&lt;&gt;"",R44=1),Q44&amp;" due tomorrow",IF(AND(Q44&lt;&gt;"",R44&lt;=Settings!$B$3),Q44&amp;" due in "&amp;R44&amp;" days",IF(AND(K44="Saved",J44="",H44&lt;&gt;"",TODAY()-H44&gt;=Settings!$B$4),"Saved "&amp;(TODAY()-H44)&amp;" days ago: apply or drop it",IF(AND(K44="Applied",J44&lt;&gt;"",Q44="",TODAY()-J44&gt;=Settings!$B$5),"No reply in "&amp;(TODAY()-J44)&amp;" days: mark Ghosted?","")))))))</f>
        <v/>
      </c>
    </row>
    <row r="45">
      <c r="H45" s="3" t="n"/>
      <c r="I45" s="3" t="n"/>
      <c r="J45" s="3" t="n"/>
      <c r="M45" s="3" t="n"/>
      <c r="N45" s="3" t="n"/>
      <c r="O45" s="3" t="n"/>
      <c r="P45" s="4">
        <f>IF(Q45="","",IF(Q45="Offer decision",O45,IF(Q45="Online assessment",M45,I45)))</f>
        <v/>
      </c>
      <c r="Q45" s="5">
        <f>IF(A45="","",IF(OR(K45="Rejected",K45="Ghosted"),"",IF(K45="Offer",IF(O45="","","Offer decision"),IF(AND(M45&lt;&gt;"",N45=""),"Online assessment",IF(AND(J45="",I45&lt;&gt;""),"Application","")))))</f>
        <v/>
      </c>
      <c r="R45" s="5">
        <f>IF(P45="","",P45-TODAY())</f>
        <v/>
      </c>
      <c r="S45" s="5">
        <f>IF(A45="","",IF(AND(Q45&lt;&gt;"",R45&lt;0),"Missed: "&amp;Q45,IF(AND(Q45&lt;&gt;"",R45=0),Q45&amp;" due today",IF(AND(Q45&lt;&gt;"",R45=1),Q45&amp;" due tomorrow",IF(AND(Q45&lt;&gt;"",R45&lt;=Settings!$B$3),Q45&amp;" due in "&amp;R45&amp;" days",IF(AND(K45="Saved",J45="",H45&lt;&gt;"",TODAY()-H45&gt;=Settings!$B$4),"Saved "&amp;(TODAY()-H45)&amp;" days ago: apply or drop it",IF(AND(K45="Applied",J45&lt;&gt;"",Q45="",TODAY()-J45&gt;=Settings!$B$5),"No reply in "&amp;(TODAY()-J45)&amp;" days: mark Ghosted?","")))))))</f>
        <v/>
      </c>
    </row>
    <row r="46">
      <c r="H46" s="3" t="n"/>
      <c r="I46" s="3" t="n"/>
      <c r="J46" s="3" t="n"/>
      <c r="M46" s="3" t="n"/>
      <c r="N46" s="3" t="n"/>
      <c r="O46" s="3" t="n"/>
      <c r="P46" s="4">
        <f>IF(Q46="","",IF(Q46="Offer decision",O46,IF(Q46="Online assessment",M46,I46)))</f>
        <v/>
      </c>
      <c r="Q46" s="5">
        <f>IF(A46="","",IF(OR(K46="Rejected",K46="Ghosted"),"",IF(K46="Offer",IF(O46="","","Offer decision"),IF(AND(M46&lt;&gt;"",N46=""),"Online assessment",IF(AND(J46="",I46&lt;&gt;""),"Application","")))))</f>
        <v/>
      </c>
      <c r="R46" s="5">
        <f>IF(P46="","",P46-TODAY())</f>
        <v/>
      </c>
      <c r="S46" s="5">
        <f>IF(A46="","",IF(AND(Q46&lt;&gt;"",R46&lt;0),"Missed: "&amp;Q46,IF(AND(Q46&lt;&gt;"",R46=0),Q46&amp;" due today",IF(AND(Q46&lt;&gt;"",R46=1),Q46&amp;" due tomorrow",IF(AND(Q46&lt;&gt;"",R46&lt;=Settings!$B$3),Q46&amp;" due in "&amp;R46&amp;" days",IF(AND(K46="Saved",J46="",H46&lt;&gt;"",TODAY()-H46&gt;=Settings!$B$4),"Saved "&amp;(TODAY()-H46)&amp;" days ago: apply or drop it",IF(AND(K46="Applied",J46&lt;&gt;"",Q46="",TODAY()-J46&gt;=Settings!$B$5),"No reply in "&amp;(TODAY()-J46)&amp;" days: mark Ghosted?","")))))))</f>
        <v/>
      </c>
    </row>
    <row r="47">
      <c r="H47" s="3" t="n"/>
      <c r="I47" s="3" t="n"/>
      <c r="J47" s="3" t="n"/>
      <c r="M47" s="3" t="n"/>
      <c r="N47" s="3" t="n"/>
      <c r="O47" s="3" t="n"/>
      <c r="P47" s="4">
        <f>IF(Q47="","",IF(Q47="Offer decision",O47,IF(Q47="Online assessment",M47,I47)))</f>
        <v/>
      </c>
      <c r="Q47" s="5">
        <f>IF(A47="","",IF(OR(K47="Rejected",K47="Ghosted"),"",IF(K47="Offer",IF(O47="","","Offer decision"),IF(AND(M47&lt;&gt;"",N47=""),"Online assessment",IF(AND(J47="",I47&lt;&gt;""),"Application","")))))</f>
        <v/>
      </c>
      <c r="R47" s="5">
        <f>IF(P47="","",P47-TODAY())</f>
        <v/>
      </c>
      <c r="S47" s="5">
        <f>IF(A47="","",IF(AND(Q47&lt;&gt;"",R47&lt;0),"Missed: "&amp;Q47,IF(AND(Q47&lt;&gt;"",R47=0),Q47&amp;" due today",IF(AND(Q47&lt;&gt;"",R47=1),Q47&amp;" due tomorrow",IF(AND(Q47&lt;&gt;"",R47&lt;=Settings!$B$3),Q47&amp;" due in "&amp;R47&amp;" days",IF(AND(K47="Saved",J47="",H47&lt;&gt;"",TODAY()-H47&gt;=Settings!$B$4),"Saved "&amp;(TODAY()-H47)&amp;" days ago: apply or drop it",IF(AND(K47="Applied",J47&lt;&gt;"",Q47="",TODAY()-J47&gt;=Settings!$B$5),"No reply in "&amp;(TODAY()-J47)&amp;" days: mark Ghosted?","")))))))</f>
        <v/>
      </c>
    </row>
    <row r="48">
      <c r="H48" s="3" t="n"/>
      <c r="I48" s="3" t="n"/>
      <c r="J48" s="3" t="n"/>
      <c r="M48" s="3" t="n"/>
      <c r="N48" s="3" t="n"/>
      <c r="O48" s="3" t="n"/>
      <c r="P48" s="4">
        <f>IF(Q48="","",IF(Q48="Offer decision",O48,IF(Q48="Online assessment",M48,I48)))</f>
        <v/>
      </c>
      <c r="Q48" s="5">
        <f>IF(A48="","",IF(OR(K48="Rejected",K48="Ghosted"),"",IF(K48="Offer",IF(O48="","","Offer decision"),IF(AND(M48&lt;&gt;"",N48=""),"Online assessment",IF(AND(J48="",I48&lt;&gt;""),"Application","")))))</f>
        <v/>
      </c>
      <c r="R48" s="5">
        <f>IF(P48="","",P48-TODAY())</f>
        <v/>
      </c>
      <c r="S48" s="5">
        <f>IF(A48="","",IF(AND(Q48&lt;&gt;"",R48&lt;0),"Missed: "&amp;Q48,IF(AND(Q48&lt;&gt;"",R48=0),Q48&amp;" due today",IF(AND(Q48&lt;&gt;"",R48=1),Q48&amp;" due tomorrow",IF(AND(Q48&lt;&gt;"",R48&lt;=Settings!$B$3),Q48&amp;" due in "&amp;R48&amp;" days",IF(AND(K48="Saved",J48="",H48&lt;&gt;"",TODAY()-H48&gt;=Settings!$B$4),"Saved "&amp;(TODAY()-H48)&amp;" days ago: apply or drop it",IF(AND(K48="Applied",J48&lt;&gt;"",Q48="",TODAY()-J48&gt;=Settings!$B$5),"No reply in "&amp;(TODAY()-J48)&amp;" days: mark Ghosted?","")))))))</f>
        <v/>
      </c>
    </row>
    <row r="49">
      <c r="H49" s="3" t="n"/>
      <c r="I49" s="3" t="n"/>
      <c r="J49" s="3" t="n"/>
      <c r="M49" s="3" t="n"/>
      <c r="N49" s="3" t="n"/>
      <c r="O49" s="3" t="n"/>
      <c r="P49" s="4">
        <f>IF(Q49="","",IF(Q49="Offer decision",O49,IF(Q49="Online assessment",M49,I49)))</f>
        <v/>
      </c>
      <c r="Q49" s="5">
        <f>IF(A49="","",IF(OR(K49="Rejected",K49="Ghosted"),"",IF(K49="Offer",IF(O49="","","Offer decision"),IF(AND(M49&lt;&gt;"",N49=""),"Online assessment",IF(AND(J49="",I49&lt;&gt;""),"Application","")))))</f>
        <v/>
      </c>
      <c r="R49" s="5">
        <f>IF(P49="","",P49-TODAY())</f>
        <v/>
      </c>
      <c r="S49" s="5">
        <f>IF(A49="","",IF(AND(Q49&lt;&gt;"",R49&lt;0),"Missed: "&amp;Q49,IF(AND(Q49&lt;&gt;"",R49=0),Q49&amp;" due today",IF(AND(Q49&lt;&gt;"",R49=1),Q49&amp;" due tomorrow",IF(AND(Q49&lt;&gt;"",R49&lt;=Settings!$B$3),Q49&amp;" due in "&amp;R49&amp;" days",IF(AND(K49="Saved",J49="",H49&lt;&gt;"",TODAY()-H49&gt;=Settings!$B$4),"Saved "&amp;(TODAY()-H49)&amp;" days ago: apply or drop it",IF(AND(K49="Applied",J49&lt;&gt;"",Q49="",TODAY()-J49&gt;=Settings!$B$5),"No reply in "&amp;(TODAY()-J49)&amp;" days: mark Ghosted?","")))))))</f>
        <v/>
      </c>
    </row>
    <row r="50">
      <c r="H50" s="3" t="n"/>
      <c r="I50" s="3" t="n"/>
      <c r="J50" s="3" t="n"/>
      <c r="M50" s="3" t="n"/>
      <c r="N50" s="3" t="n"/>
      <c r="O50" s="3" t="n"/>
      <c r="P50" s="4">
        <f>IF(Q50="","",IF(Q50="Offer decision",O50,IF(Q50="Online assessment",M50,I50)))</f>
        <v/>
      </c>
      <c r="Q50" s="5">
        <f>IF(A50="","",IF(OR(K50="Rejected",K50="Ghosted"),"",IF(K50="Offer",IF(O50="","","Offer decision"),IF(AND(M50&lt;&gt;"",N50=""),"Online assessment",IF(AND(J50="",I50&lt;&gt;""),"Application","")))))</f>
        <v/>
      </c>
      <c r="R50" s="5">
        <f>IF(P50="","",P50-TODAY())</f>
        <v/>
      </c>
      <c r="S50" s="5">
        <f>IF(A50="","",IF(AND(Q50&lt;&gt;"",R50&lt;0),"Missed: "&amp;Q50,IF(AND(Q50&lt;&gt;"",R50=0),Q50&amp;" due today",IF(AND(Q50&lt;&gt;"",R50=1),Q50&amp;" due tomorrow",IF(AND(Q50&lt;&gt;"",R50&lt;=Settings!$B$3),Q50&amp;" due in "&amp;R50&amp;" days",IF(AND(K50="Saved",J50="",H50&lt;&gt;"",TODAY()-H50&gt;=Settings!$B$4),"Saved "&amp;(TODAY()-H50)&amp;" days ago: apply or drop it",IF(AND(K50="Applied",J50&lt;&gt;"",Q50="",TODAY()-J50&gt;=Settings!$B$5),"No reply in "&amp;(TODAY()-J50)&amp;" days: mark Ghosted?","")))))))</f>
        <v/>
      </c>
    </row>
    <row r="51">
      <c r="H51" s="3" t="n"/>
      <c r="I51" s="3" t="n"/>
      <c r="J51" s="3" t="n"/>
      <c r="M51" s="3" t="n"/>
      <c r="N51" s="3" t="n"/>
      <c r="O51" s="3" t="n"/>
      <c r="P51" s="4">
        <f>IF(Q51="","",IF(Q51="Offer decision",O51,IF(Q51="Online assessment",M51,I51)))</f>
        <v/>
      </c>
      <c r="Q51" s="5">
        <f>IF(A51="","",IF(OR(K51="Rejected",K51="Ghosted"),"",IF(K51="Offer",IF(O51="","","Offer decision"),IF(AND(M51&lt;&gt;"",N51=""),"Online assessment",IF(AND(J51="",I51&lt;&gt;""),"Application","")))))</f>
        <v/>
      </c>
      <c r="R51" s="5">
        <f>IF(P51="","",P51-TODAY())</f>
        <v/>
      </c>
      <c r="S51" s="5">
        <f>IF(A51="","",IF(AND(Q51&lt;&gt;"",R51&lt;0),"Missed: "&amp;Q51,IF(AND(Q51&lt;&gt;"",R51=0),Q51&amp;" due today",IF(AND(Q51&lt;&gt;"",R51=1),Q51&amp;" due tomorrow",IF(AND(Q51&lt;&gt;"",R51&lt;=Settings!$B$3),Q51&amp;" due in "&amp;R51&amp;" days",IF(AND(K51="Saved",J51="",H51&lt;&gt;"",TODAY()-H51&gt;=Settings!$B$4),"Saved "&amp;(TODAY()-H51)&amp;" days ago: apply or drop it",IF(AND(K51="Applied",J51&lt;&gt;"",Q51="",TODAY()-J51&gt;=Settings!$B$5),"No reply in "&amp;(TODAY()-J51)&amp;" days: mark Ghosted?","")))))))</f>
        <v/>
      </c>
    </row>
    <row r="52">
      <c r="H52" s="3" t="n"/>
      <c r="I52" s="3" t="n"/>
      <c r="J52" s="3" t="n"/>
      <c r="M52" s="3" t="n"/>
      <c r="N52" s="3" t="n"/>
      <c r="O52" s="3" t="n"/>
      <c r="P52" s="4">
        <f>IF(Q52="","",IF(Q52="Offer decision",O52,IF(Q52="Online assessment",M52,I52)))</f>
        <v/>
      </c>
      <c r="Q52" s="5">
        <f>IF(A52="","",IF(OR(K52="Rejected",K52="Ghosted"),"",IF(K52="Offer",IF(O52="","","Offer decision"),IF(AND(M52&lt;&gt;"",N52=""),"Online assessment",IF(AND(J52="",I52&lt;&gt;""),"Application","")))))</f>
        <v/>
      </c>
      <c r="R52" s="5">
        <f>IF(P52="","",P52-TODAY())</f>
        <v/>
      </c>
      <c r="S52" s="5">
        <f>IF(A52="","",IF(AND(Q52&lt;&gt;"",R52&lt;0),"Missed: "&amp;Q52,IF(AND(Q52&lt;&gt;"",R52=0),Q52&amp;" due today",IF(AND(Q52&lt;&gt;"",R52=1),Q52&amp;" due tomorrow",IF(AND(Q52&lt;&gt;"",R52&lt;=Settings!$B$3),Q52&amp;" due in "&amp;R52&amp;" days",IF(AND(K52="Saved",J52="",H52&lt;&gt;"",TODAY()-H52&gt;=Settings!$B$4),"Saved "&amp;(TODAY()-H52)&amp;" days ago: apply or drop it",IF(AND(K52="Applied",J52&lt;&gt;"",Q52="",TODAY()-J52&gt;=Settings!$B$5),"No reply in "&amp;(TODAY()-J52)&amp;" days: mark Ghosted?","")))))))</f>
        <v/>
      </c>
    </row>
    <row r="53">
      <c r="H53" s="3" t="n"/>
      <c r="I53" s="3" t="n"/>
      <c r="J53" s="3" t="n"/>
      <c r="M53" s="3" t="n"/>
      <c r="N53" s="3" t="n"/>
      <c r="O53" s="3" t="n"/>
      <c r="P53" s="4">
        <f>IF(Q53="","",IF(Q53="Offer decision",O53,IF(Q53="Online assessment",M53,I53)))</f>
        <v/>
      </c>
      <c r="Q53" s="5">
        <f>IF(A53="","",IF(OR(K53="Rejected",K53="Ghosted"),"",IF(K53="Offer",IF(O53="","","Offer decision"),IF(AND(M53&lt;&gt;"",N53=""),"Online assessment",IF(AND(J53="",I53&lt;&gt;""),"Application","")))))</f>
        <v/>
      </c>
      <c r="R53" s="5">
        <f>IF(P53="","",P53-TODAY())</f>
        <v/>
      </c>
      <c r="S53" s="5">
        <f>IF(A53="","",IF(AND(Q53&lt;&gt;"",R53&lt;0),"Missed: "&amp;Q53,IF(AND(Q53&lt;&gt;"",R53=0),Q53&amp;" due today",IF(AND(Q53&lt;&gt;"",R53=1),Q53&amp;" due tomorrow",IF(AND(Q53&lt;&gt;"",R53&lt;=Settings!$B$3),Q53&amp;" due in "&amp;R53&amp;" days",IF(AND(K53="Saved",J53="",H53&lt;&gt;"",TODAY()-H53&gt;=Settings!$B$4),"Saved "&amp;(TODAY()-H53)&amp;" days ago: apply or drop it",IF(AND(K53="Applied",J53&lt;&gt;"",Q53="",TODAY()-J53&gt;=Settings!$B$5),"No reply in "&amp;(TODAY()-J53)&amp;" days: mark Ghosted?","")))))))</f>
        <v/>
      </c>
    </row>
    <row r="54">
      <c r="H54" s="3" t="n"/>
      <c r="I54" s="3" t="n"/>
      <c r="J54" s="3" t="n"/>
      <c r="M54" s="3" t="n"/>
      <c r="N54" s="3" t="n"/>
      <c r="O54" s="3" t="n"/>
      <c r="P54" s="4">
        <f>IF(Q54="","",IF(Q54="Offer decision",O54,IF(Q54="Online assessment",M54,I54)))</f>
        <v/>
      </c>
      <c r="Q54" s="5">
        <f>IF(A54="","",IF(OR(K54="Rejected",K54="Ghosted"),"",IF(K54="Offer",IF(O54="","","Offer decision"),IF(AND(M54&lt;&gt;"",N54=""),"Online assessment",IF(AND(J54="",I54&lt;&gt;""),"Application","")))))</f>
        <v/>
      </c>
      <c r="R54" s="5">
        <f>IF(P54="","",P54-TODAY())</f>
        <v/>
      </c>
      <c r="S54" s="5">
        <f>IF(A54="","",IF(AND(Q54&lt;&gt;"",R54&lt;0),"Missed: "&amp;Q54,IF(AND(Q54&lt;&gt;"",R54=0),Q54&amp;" due today",IF(AND(Q54&lt;&gt;"",R54=1),Q54&amp;" due tomorrow",IF(AND(Q54&lt;&gt;"",R54&lt;=Settings!$B$3),Q54&amp;" due in "&amp;R54&amp;" days",IF(AND(K54="Saved",J54="",H54&lt;&gt;"",TODAY()-H54&gt;=Settings!$B$4),"Saved "&amp;(TODAY()-H54)&amp;" days ago: apply or drop it",IF(AND(K54="Applied",J54&lt;&gt;"",Q54="",TODAY()-J54&gt;=Settings!$B$5),"No reply in "&amp;(TODAY()-J54)&amp;" days: mark Ghosted?","")))))))</f>
        <v/>
      </c>
    </row>
    <row r="55">
      <c r="H55" s="3" t="n"/>
      <c r="I55" s="3" t="n"/>
      <c r="J55" s="3" t="n"/>
      <c r="M55" s="3" t="n"/>
      <c r="N55" s="3" t="n"/>
      <c r="O55" s="3" t="n"/>
      <c r="P55" s="4">
        <f>IF(Q55="","",IF(Q55="Offer decision",O55,IF(Q55="Online assessment",M55,I55)))</f>
        <v/>
      </c>
      <c r="Q55" s="5">
        <f>IF(A55="","",IF(OR(K55="Rejected",K55="Ghosted"),"",IF(K55="Offer",IF(O55="","","Offer decision"),IF(AND(M55&lt;&gt;"",N55=""),"Online assessment",IF(AND(J55="",I55&lt;&gt;""),"Application","")))))</f>
        <v/>
      </c>
      <c r="R55" s="5">
        <f>IF(P55="","",P55-TODAY())</f>
        <v/>
      </c>
      <c r="S55" s="5">
        <f>IF(A55="","",IF(AND(Q55&lt;&gt;"",R55&lt;0),"Missed: "&amp;Q55,IF(AND(Q55&lt;&gt;"",R55=0),Q55&amp;" due today",IF(AND(Q55&lt;&gt;"",R55=1),Q55&amp;" due tomorrow",IF(AND(Q55&lt;&gt;"",R55&lt;=Settings!$B$3),Q55&amp;" due in "&amp;R55&amp;" days",IF(AND(K55="Saved",J55="",H55&lt;&gt;"",TODAY()-H55&gt;=Settings!$B$4),"Saved "&amp;(TODAY()-H55)&amp;" days ago: apply or drop it",IF(AND(K55="Applied",J55&lt;&gt;"",Q55="",TODAY()-J55&gt;=Settings!$B$5),"No reply in "&amp;(TODAY()-J55)&amp;" days: mark Ghosted?","")))))))</f>
        <v/>
      </c>
    </row>
    <row r="56">
      <c r="H56" s="3" t="n"/>
      <c r="I56" s="3" t="n"/>
      <c r="J56" s="3" t="n"/>
      <c r="M56" s="3" t="n"/>
      <c r="N56" s="3" t="n"/>
      <c r="O56" s="3" t="n"/>
      <c r="P56" s="4">
        <f>IF(Q56="","",IF(Q56="Offer decision",O56,IF(Q56="Online assessment",M56,I56)))</f>
        <v/>
      </c>
      <c r="Q56" s="5">
        <f>IF(A56="","",IF(OR(K56="Rejected",K56="Ghosted"),"",IF(K56="Offer",IF(O56="","","Offer decision"),IF(AND(M56&lt;&gt;"",N56=""),"Online assessment",IF(AND(J56="",I56&lt;&gt;""),"Application","")))))</f>
        <v/>
      </c>
      <c r="R56" s="5">
        <f>IF(P56="","",P56-TODAY())</f>
        <v/>
      </c>
      <c r="S56" s="5">
        <f>IF(A56="","",IF(AND(Q56&lt;&gt;"",R56&lt;0),"Missed: "&amp;Q56,IF(AND(Q56&lt;&gt;"",R56=0),Q56&amp;" due today",IF(AND(Q56&lt;&gt;"",R56=1),Q56&amp;" due tomorrow",IF(AND(Q56&lt;&gt;"",R56&lt;=Settings!$B$3),Q56&amp;" due in "&amp;R56&amp;" days",IF(AND(K56="Saved",J56="",H56&lt;&gt;"",TODAY()-H56&gt;=Settings!$B$4),"Saved "&amp;(TODAY()-H56)&amp;" days ago: apply or drop it",IF(AND(K56="Applied",J56&lt;&gt;"",Q56="",TODAY()-J56&gt;=Settings!$B$5),"No reply in "&amp;(TODAY()-J56)&amp;" days: mark Ghosted?","")))))))</f>
        <v/>
      </c>
    </row>
    <row r="57">
      <c r="H57" s="3" t="n"/>
      <c r="I57" s="3" t="n"/>
      <c r="J57" s="3" t="n"/>
      <c r="M57" s="3" t="n"/>
      <c r="N57" s="3" t="n"/>
      <c r="O57" s="3" t="n"/>
      <c r="P57" s="4">
        <f>IF(Q57="","",IF(Q57="Offer decision",O57,IF(Q57="Online assessment",M57,I57)))</f>
        <v/>
      </c>
      <c r="Q57" s="5">
        <f>IF(A57="","",IF(OR(K57="Rejected",K57="Ghosted"),"",IF(K57="Offer",IF(O57="","","Offer decision"),IF(AND(M57&lt;&gt;"",N57=""),"Online assessment",IF(AND(J57="",I57&lt;&gt;""),"Application","")))))</f>
        <v/>
      </c>
      <c r="R57" s="5">
        <f>IF(P57="","",P57-TODAY())</f>
        <v/>
      </c>
      <c r="S57" s="5">
        <f>IF(A57="","",IF(AND(Q57&lt;&gt;"",R57&lt;0),"Missed: "&amp;Q57,IF(AND(Q57&lt;&gt;"",R57=0),Q57&amp;" due today",IF(AND(Q57&lt;&gt;"",R57=1),Q57&amp;" due tomorrow",IF(AND(Q57&lt;&gt;"",R57&lt;=Settings!$B$3),Q57&amp;" due in "&amp;R57&amp;" days",IF(AND(K57="Saved",J57="",H57&lt;&gt;"",TODAY()-H57&gt;=Settings!$B$4),"Saved "&amp;(TODAY()-H57)&amp;" days ago: apply or drop it",IF(AND(K57="Applied",J57&lt;&gt;"",Q57="",TODAY()-J57&gt;=Settings!$B$5),"No reply in "&amp;(TODAY()-J57)&amp;" days: mark Ghosted?","")))))))</f>
        <v/>
      </c>
    </row>
    <row r="58">
      <c r="H58" s="3" t="n"/>
      <c r="I58" s="3" t="n"/>
      <c r="J58" s="3" t="n"/>
      <c r="M58" s="3" t="n"/>
      <c r="N58" s="3" t="n"/>
      <c r="O58" s="3" t="n"/>
      <c r="P58" s="4">
        <f>IF(Q58="","",IF(Q58="Offer decision",O58,IF(Q58="Online assessment",M58,I58)))</f>
        <v/>
      </c>
      <c r="Q58" s="5">
        <f>IF(A58="","",IF(OR(K58="Rejected",K58="Ghosted"),"",IF(K58="Offer",IF(O58="","","Offer decision"),IF(AND(M58&lt;&gt;"",N58=""),"Online assessment",IF(AND(J58="",I58&lt;&gt;""),"Application","")))))</f>
        <v/>
      </c>
      <c r="R58" s="5">
        <f>IF(P58="","",P58-TODAY())</f>
        <v/>
      </c>
      <c r="S58" s="5">
        <f>IF(A58="","",IF(AND(Q58&lt;&gt;"",R58&lt;0),"Missed: "&amp;Q58,IF(AND(Q58&lt;&gt;"",R58=0),Q58&amp;" due today",IF(AND(Q58&lt;&gt;"",R58=1),Q58&amp;" due tomorrow",IF(AND(Q58&lt;&gt;"",R58&lt;=Settings!$B$3),Q58&amp;" due in "&amp;R58&amp;" days",IF(AND(K58="Saved",J58="",H58&lt;&gt;"",TODAY()-H58&gt;=Settings!$B$4),"Saved "&amp;(TODAY()-H58)&amp;" days ago: apply or drop it",IF(AND(K58="Applied",J58&lt;&gt;"",Q58="",TODAY()-J58&gt;=Settings!$B$5),"No reply in "&amp;(TODAY()-J58)&amp;" days: mark Ghosted?","")))))))</f>
        <v/>
      </c>
    </row>
    <row r="59">
      <c r="H59" s="3" t="n"/>
      <c r="I59" s="3" t="n"/>
      <c r="J59" s="3" t="n"/>
      <c r="M59" s="3" t="n"/>
      <c r="N59" s="3" t="n"/>
      <c r="O59" s="3" t="n"/>
      <c r="P59" s="4">
        <f>IF(Q59="","",IF(Q59="Offer decision",O59,IF(Q59="Online assessment",M59,I59)))</f>
        <v/>
      </c>
      <c r="Q59" s="5">
        <f>IF(A59="","",IF(OR(K59="Rejected",K59="Ghosted"),"",IF(K59="Offer",IF(O59="","","Offer decision"),IF(AND(M59&lt;&gt;"",N59=""),"Online assessment",IF(AND(J59="",I59&lt;&gt;""),"Application","")))))</f>
        <v/>
      </c>
      <c r="R59" s="5">
        <f>IF(P59="","",P59-TODAY())</f>
        <v/>
      </c>
      <c r="S59" s="5">
        <f>IF(A59="","",IF(AND(Q59&lt;&gt;"",R59&lt;0),"Missed: "&amp;Q59,IF(AND(Q59&lt;&gt;"",R59=0),Q59&amp;" due today",IF(AND(Q59&lt;&gt;"",R59=1),Q59&amp;" due tomorrow",IF(AND(Q59&lt;&gt;"",R59&lt;=Settings!$B$3),Q59&amp;" due in "&amp;R59&amp;" days",IF(AND(K59="Saved",J59="",H59&lt;&gt;"",TODAY()-H59&gt;=Settings!$B$4),"Saved "&amp;(TODAY()-H59)&amp;" days ago: apply or drop it",IF(AND(K59="Applied",J59&lt;&gt;"",Q59="",TODAY()-J59&gt;=Settings!$B$5),"No reply in "&amp;(TODAY()-J59)&amp;" days: mark Ghosted?","")))))))</f>
        <v/>
      </c>
    </row>
    <row r="60">
      <c r="H60" s="3" t="n"/>
      <c r="I60" s="3" t="n"/>
      <c r="J60" s="3" t="n"/>
      <c r="M60" s="3" t="n"/>
      <c r="N60" s="3" t="n"/>
      <c r="O60" s="3" t="n"/>
      <c r="P60" s="4">
        <f>IF(Q60="","",IF(Q60="Offer decision",O60,IF(Q60="Online assessment",M60,I60)))</f>
        <v/>
      </c>
      <c r="Q60" s="5">
        <f>IF(A60="","",IF(OR(K60="Rejected",K60="Ghosted"),"",IF(K60="Offer",IF(O60="","","Offer decision"),IF(AND(M60&lt;&gt;"",N60=""),"Online assessment",IF(AND(J60="",I60&lt;&gt;""),"Application","")))))</f>
        <v/>
      </c>
      <c r="R60" s="5">
        <f>IF(P60="","",P60-TODAY())</f>
        <v/>
      </c>
      <c r="S60" s="5">
        <f>IF(A60="","",IF(AND(Q60&lt;&gt;"",R60&lt;0),"Missed: "&amp;Q60,IF(AND(Q60&lt;&gt;"",R60=0),Q60&amp;" due today",IF(AND(Q60&lt;&gt;"",R60=1),Q60&amp;" due tomorrow",IF(AND(Q60&lt;&gt;"",R60&lt;=Settings!$B$3),Q60&amp;" due in "&amp;R60&amp;" days",IF(AND(K60="Saved",J60="",H60&lt;&gt;"",TODAY()-H60&gt;=Settings!$B$4),"Saved "&amp;(TODAY()-H60)&amp;" days ago: apply or drop it",IF(AND(K60="Applied",J60&lt;&gt;"",Q60="",TODAY()-J60&gt;=Settings!$B$5),"No reply in "&amp;(TODAY()-J60)&amp;" days: mark Ghosted?","")))))))</f>
        <v/>
      </c>
    </row>
    <row r="61">
      <c r="H61" s="3" t="n"/>
      <c r="I61" s="3" t="n"/>
      <c r="J61" s="3" t="n"/>
      <c r="M61" s="3" t="n"/>
      <c r="N61" s="3" t="n"/>
      <c r="O61" s="3" t="n"/>
      <c r="P61" s="4">
        <f>IF(Q61="","",IF(Q61="Offer decision",O61,IF(Q61="Online assessment",M61,I61)))</f>
        <v/>
      </c>
      <c r="Q61" s="5">
        <f>IF(A61="","",IF(OR(K61="Rejected",K61="Ghosted"),"",IF(K61="Offer",IF(O61="","","Offer decision"),IF(AND(M61&lt;&gt;"",N61=""),"Online assessment",IF(AND(J61="",I61&lt;&gt;""),"Application","")))))</f>
        <v/>
      </c>
      <c r="R61" s="5">
        <f>IF(P61="","",P61-TODAY())</f>
        <v/>
      </c>
      <c r="S61" s="5">
        <f>IF(A61="","",IF(AND(Q61&lt;&gt;"",R61&lt;0),"Missed: "&amp;Q61,IF(AND(Q61&lt;&gt;"",R61=0),Q61&amp;" due today",IF(AND(Q61&lt;&gt;"",R61=1),Q61&amp;" due tomorrow",IF(AND(Q61&lt;&gt;"",R61&lt;=Settings!$B$3),Q61&amp;" due in "&amp;R61&amp;" days",IF(AND(K61="Saved",J61="",H61&lt;&gt;"",TODAY()-H61&gt;=Settings!$B$4),"Saved "&amp;(TODAY()-H61)&amp;" days ago: apply or drop it",IF(AND(K61="Applied",J61&lt;&gt;"",Q61="",TODAY()-J61&gt;=Settings!$B$5),"No reply in "&amp;(TODAY()-J61)&amp;" days: mark Ghosted?","")))))))</f>
        <v/>
      </c>
    </row>
    <row r="62">
      <c r="H62" s="3" t="n"/>
      <c r="I62" s="3" t="n"/>
      <c r="J62" s="3" t="n"/>
      <c r="M62" s="3" t="n"/>
      <c r="N62" s="3" t="n"/>
      <c r="O62" s="3" t="n"/>
      <c r="P62" s="4">
        <f>IF(Q62="","",IF(Q62="Offer decision",O62,IF(Q62="Online assessment",M62,I62)))</f>
        <v/>
      </c>
      <c r="Q62" s="5">
        <f>IF(A62="","",IF(OR(K62="Rejected",K62="Ghosted"),"",IF(K62="Offer",IF(O62="","","Offer decision"),IF(AND(M62&lt;&gt;"",N62=""),"Online assessment",IF(AND(J62="",I62&lt;&gt;""),"Application","")))))</f>
        <v/>
      </c>
      <c r="R62" s="5">
        <f>IF(P62="","",P62-TODAY())</f>
        <v/>
      </c>
      <c r="S62" s="5">
        <f>IF(A62="","",IF(AND(Q62&lt;&gt;"",R62&lt;0),"Missed: "&amp;Q62,IF(AND(Q62&lt;&gt;"",R62=0),Q62&amp;" due today",IF(AND(Q62&lt;&gt;"",R62=1),Q62&amp;" due tomorrow",IF(AND(Q62&lt;&gt;"",R62&lt;=Settings!$B$3),Q62&amp;" due in "&amp;R62&amp;" days",IF(AND(K62="Saved",J62="",H62&lt;&gt;"",TODAY()-H62&gt;=Settings!$B$4),"Saved "&amp;(TODAY()-H62)&amp;" days ago: apply or drop it",IF(AND(K62="Applied",J62&lt;&gt;"",Q62="",TODAY()-J62&gt;=Settings!$B$5),"No reply in "&amp;(TODAY()-J62)&amp;" days: mark Ghosted?","")))))))</f>
        <v/>
      </c>
    </row>
    <row r="63">
      <c r="H63" s="3" t="n"/>
      <c r="I63" s="3" t="n"/>
      <c r="J63" s="3" t="n"/>
      <c r="M63" s="3" t="n"/>
      <c r="N63" s="3" t="n"/>
      <c r="O63" s="3" t="n"/>
      <c r="P63" s="4">
        <f>IF(Q63="","",IF(Q63="Offer decision",O63,IF(Q63="Online assessment",M63,I63)))</f>
        <v/>
      </c>
      <c r="Q63" s="5">
        <f>IF(A63="","",IF(OR(K63="Rejected",K63="Ghosted"),"",IF(K63="Offer",IF(O63="","","Offer decision"),IF(AND(M63&lt;&gt;"",N63=""),"Online assessment",IF(AND(J63="",I63&lt;&gt;""),"Application","")))))</f>
        <v/>
      </c>
      <c r="R63" s="5">
        <f>IF(P63="","",P63-TODAY())</f>
        <v/>
      </c>
      <c r="S63" s="5">
        <f>IF(A63="","",IF(AND(Q63&lt;&gt;"",R63&lt;0),"Missed: "&amp;Q63,IF(AND(Q63&lt;&gt;"",R63=0),Q63&amp;" due today",IF(AND(Q63&lt;&gt;"",R63=1),Q63&amp;" due tomorrow",IF(AND(Q63&lt;&gt;"",R63&lt;=Settings!$B$3),Q63&amp;" due in "&amp;R63&amp;" days",IF(AND(K63="Saved",J63="",H63&lt;&gt;"",TODAY()-H63&gt;=Settings!$B$4),"Saved "&amp;(TODAY()-H63)&amp;" days ago: apply or drop it",IF(AND(K63="Applied",J63&lt;&gt;"",Q63="",TODAY()-J63&gt;=Settings!$B$5),"No reply in "&amp;(TODAY()-J63)&amp;" days: mark Ghosted?","")))))))</f>
        <v/>
      </c>
    </row>
    <row r="64">
      <c r="H64" s="3" t="n"/>
      <c r="I64" s="3" t="n"/>
      <c r="J64" s="3" t="n"/>
      <c r="M64" s="3" t="n"/>
      <c r="N64" s="3" t="n"/>
      <c r="O64" s="3" t="n"/>
      <c r="P64" s="4">
        <f>IF(Q64="","",IF(Q64="Offer decision",O64,IF(Q64="Online assessment",M64,I64)))</f>
        <v/>
      </c>
      <c r="Q64" s="5">
        <f>IF(A64="","",IF(OR(K64="Rejected",K64="Ghosted"),"",IF(K64="Offer",IF(O64="","","Offer decision"),IF(AND(M64&lt;&gt;"",N64=""),"Online assessment",IF(AND(J64="",I64&lt;&gt;""),"Application","")))))</f>
        <v/>
      </c>
      <c r="R64" s="5">
        <f>IF(P64="","",P64-TODAY())</f>
        <v/>
      </c>
      <c r="S64" s="5">
        <f>IF(A64="","",IF(AND(Q64&lt;&gt;"",R64&lt;0),"Missed: "&amp;Q64,IF(AND(Q64&lt;&gt;"",R64=0),Q64&amp;" due today",IF(AND(Q64&lt;&gt;"",R64=1),Q64&amp;" due tomorrow",IF(AND(Q64&lt;&gt;"",R64&lt;=Settings!$B$3),Q64&amp;" due in "&amp;R64&amp;" days",IF(AND(K64="Saved",J64="",H64&lt;&gt;"",TODAY()-H64&gt;=Settings!$B$4),"Saved "&amp;(TODAY()-H64)&amp;" days ago: apply or drop it",IF(AND(K64="Applied",J64&lt;&gt;"",Q64="",TODAY()-J64&gt;=Settings!$B$5),"No reply in "&amp;(TODAY()-J64)&amp;" days: mark Ghosted?","")))))))</f>
        <v/>
      </c>
    </row>
    <row r="65">
      <c r="H65" s="3" t="n"/>
      <c r="I65" s="3" t="n"/>
      <c r="J65" s="3" t="n"/>
      <c r="M65" s="3" t="n"/>
      <c r="N65" s="3" t="n"/>
      <c r="O65" s="3" t="n"/>
      <c r="P65" s="4">
        <f>IF(Q65="","",IF(Q65="Offer decision",O65,IF(Q65="Online assessment",M65,I65)))</f>
        <v/>
      </c>
      <c r="Q65" s="5">
        <f>IF(A65="","",IF(OR(K65="Rejected",K65="Ghosted"),"",IF(K65="Offer",IF(O65="","","Offer decision"),IF(AND(M65&lt;&gt;"",N65=""),"Online assessment",IF(AND(J65="",I65&lt;&gt;""),"Application","")))))</f>
        <v/>
      </c>
      <c r="R65" s="5">
        <f>IF(P65="","",P65-TODAY())</f>
        <v/>
      </c>
      <c r="S65" s="5">
        <f>IF(A65="","",IF(AND(Q65&lt;&gt;"",R65&lt;0),"Missed: "&amp;Q65,IF(AND(Q65&lt;&gt;"",R65=0),Q65&amp;" due today",IF(AND(Q65&lt;&gt;"",R65=1),Q65&amp;" due tomorrow",IF(AND(Q65&lt;&gt;"",R65&lt;=Settings!$B$3),Q65&amp;" due in "&amp;R65&amp;" days",IF(AND(K65="Saved",J65="",H65&lt;&gt;"",TODAY()-H65&gt;=Settings!$B$4),"Saved "&amp;(TODAY()-H65)&amp;" days ago: apply or drop it",IF(AND(K65="Applied",J65&lt;&gt;"",Q65="",TODAY()-J65&gt;=Settings!$B$5),"No reply in "&amp;(TODAY()-J65)&amp;" days: mark Ghosted?","")))))))</f>
        <v/>
      </c>
    </row>
    <row r="66">
      <c r="H66" s="3" t="n"/>
      <c r="I66" s="3" t="n"/>
      <c r="J66" s="3" t="n"/>
      <c r="M66" s="3" t="n"/>
      <c r="N66" s="3" t="n"/>
      <c r="O66" s="3" t="n"/>
      <c r="P66" s="4">
        <f>IF(Q66="","",IF(Q66="Offer decision",O66,IF(Q66="Online assessment",M66,I66)))</f>
        <v/>
      </c>
      <c r="Q66" s="5">
        <f>IF(A66="","",IF(OR(K66="Rejected",K66="Ghosted"),"",IF(K66="Offer",IF(O66="","","Offer decision"),IF(AND(M66&lt;&gt;"",N66=""),"Online assessment",IF(AND(J66="",I66&lt;&gt;""),"Application","")))))</f>
        <v/>
      </c>
      <c r="R66" s="5">
        <f>IF(P66="","",P66-TODAY())</f>
        <v/>
      </c>
      <c r="S66" s="5">
        <f>IF(A66="","",IF(AND(Q66&lt;&gt;"",R66&lt;0),"Missed: "&amp;Q66,IF(AND(Q66&lt;&gt;"",R66=0),Q66&amp;" due today",IF(AND(Q66&lt;&gt;"",R66=1),Q66&amp;" due tomorrow",IF(AND(Q66&lt;&gt;"",R66&lt;=Settings!$B$3),Q66&amp;" due in "&amp;R66&amp;" days",IF(AND(K66="Saved",J66="",H66&lt;&gt;"",TODAY()-H66&gt;=Settings!$B$4),"Saved "&amp;(TODAY()-H66)&amp;" days ago: apply or drop it",IF(AND(K66="Applied",J66&lt;&gt;"",Q66="",TODAY()-J66&gt;=Settings!$B$5),"No reply in "&amp;(TODAY()-J66)&amp;" days: mark Ghosted?","")))))))</f>
        <v/>
      </c>
    </row>
    <row r="67">
      <c r="H67" s="3" t="n"/>
      <c r="I67" s="3" t="n"/>
      <c r="J67" s="3" t="n"/>
      <c r="M67" s="3" t="n"/>
      <c r="N67" s="3" t="n"/>
      <c r="O67" s="3" t="n"/>
      <c r="P67" s="4">
        <f>IF(Q67="","",IF(Q67="Offer decision",O67,IF(Q67="Online assessment",M67,I67)))</f>
        <v/>
      </c>
      <c r="Q67" s="5">
        <f>IF(A67="","",IF(OR(K67="Rejected",K67="Ghosted"),"",IF(K67="Offer",IF(O67="","","Offer decision"),IF(AND(M67&lt;&gt;"",N67=""),"Online assessment",IF(AND(J67="",I67&lt;&gt;""),"Application","")))))</f>
        <v/>
      </c>
      <c r="R67" s="5">
        <f>IF(P67="","",P67-TODAY())</f>
        <v/>
      </c>
      <c r="S67" s="5">
        <f>IF(A67="","",IF(AND(Q67&lt;&gt;"",R67&lt;0),"Missed: "&amp;Q67,IF(AND(Q67&lt;&gt;"",R67=0),Q67&amp;" due today",IF(AND(Q67&lt;&gt;"",R67=1),Q67&amp;" due tomorrow",IF(AND(Q67&lt;&gt;"",R67&lt;=Settings!$B$3),Q67&amp;" due in "&amp;R67&amp;" days",IF(AND(K67="Saved",J67="",H67&lt;&gt;"",TODAY()-H67&gt;=Settings!$B$4),"Saved "&amp;(TODAY()-H67)&amp;" days ago: apply or drop it",IF(AND(K67="Applied",J67&lt;&gt;"",Q67="",TODAY()-J67&gt;=Settings!$B$5),"No reply in "&amp;(TODAY()-J67)&amp;" days: mark Ghosted?","")))))))</f>
        <v/>
      </c>
    </row>
    <row r="68">
      <c r="H68" s="3" t="n"/>
      <c r="I68" s="3" t="n"/>
      <c r="J68" s="3" t="n"/>
      <c r="M68" s="3" t="n"/>
      <c r="N68" s="3" t="n"/>
      <c r="O68" s="3" t="n"/>
      <c r="P68" s="4">
        <f>IF(Q68="","",IF(Q68="Offer decision",O68,IF(Q68="Online assessment",M68,I68)))</f>
        <v/>
      </c>
      <c r="Q68" s="5">
        <f>IF(A68="","",IF(OR(K68="Rejected",K68="Ghosted"),"",IF(K68="Offer",IF(O68="","","Offer decision"),IF(AND(M68&lt;&gt;"",N68=""),"Online assessment",IF(AND(J68="",I68&lt;&gt;""),"Application","")))))</f>
        <v/>
      </c>
      <c r="R68" s="5">
        <f>IF(P68="","",P68-TODAY())</f>
        <v/>
      </c>
      <c r="S68" s="5">
        <f>IF(A68="","",IF(AND(Q68&lt;&gt;"",R68&lt;0),"Missed: "&amp;Q68,IF(AND(Q68&lt;&gt;"",R68=0),Q68&amp;" due today",IF(AND(Q68&lt;&gt;"",R68=1),Q68&amp;" due tomorrow",IF(AND(Q68&lt;&gt;"",R68&lt;=Settings!$B$3),Q68&amp;" due in "&amp;R68&amp;" days",IF(AND(K68="Saved",J68="",H68&lt;&gt;"",TODAY()-H68&gt;=Settings!$B$4),"Saved "&amp;(TODAY()-H68)&amp;" days ago: apply or drop it",IF(AND(K68="Applied",J68&lt;&gt;"",Q68="",TODAY()-J68&gt;=Settings!$B$5),"No reply in "&amp;(TODAY()-J68)&amp;" days: mark Ghosted?","")))))))</f>
        <v/>
      </c>
    </row>
    <row r="69">
      <c r="H69" s="3" t="n"/>
      <c r="I69" s="3" t="n"/>
      <c r="J69" s="3" t="n"/>
      <c r="M69" s="3" t="n"/>
      <c r="N69" s="3" t="n"/>
      <c r="O69" s="3" t="n"/>
      <c r="P69" s="4">
        <f>IF(Q69="","",IF(Q69="Offer decision",O69,IF(Q69="Online assessment",M69,I69)))</f>
        <v/>
      </c>
      <c r="Q69" s="5">
        <f>IF(A69="","",IF(OR(K69="Rejected",K69="Ghosted"),"",IF(K69="Offer",IF(O69="","","Offer decision"),IF(AND(M69&lt;&gt;"",N69=""),"Online assessment",IF(AND(J69="",I69&lt;&gt;""),"Application","")))))</f>
        <v/>
      </c>
      <c r="R69" s="5">
        <f>IF(P69="","",P69-TODAY())</f>
        <v/>
      </c>
      <c r="S69" s="5">
        <f>IF(A69="","",IF(AND(Q69&lt;&gt;"",R69&lt;0),"Missed: "&amp;Q69,IF(AND(Q69&lt;&gt;"",R69=0),Q69&amp;" due today",IF(AND(Q69&lt;&gt;"",R69=1),Q69&amp;" due tomorrow",IF(AND(Q69&lt;&gt;"",R69&lt;=Settings!$B$3),Q69&amp;" due in "&amp;R69&amp;" days",IF(AND(K69="Saved",J69="",H69&lt;&gt;"",TODAY()-H69&gt;=Settings!$B$4),"Saved "&amp;(TODAY()-H69)&amp;" days ago: apply or drop it",IF(AND(K69="Applied",J69&lt;&gt;"",Q69="",TODAY()-J69&gt;=Settings!$B$5),"No reply in "&amp;(TODAY()-J69)&amp;" days: mark Ghosted?","")))))))</f>
        <v/>
      </c>
    </row>
    <row r="70">
      <c r="H70" s="3" t="n"/>
      <c r="I70" s="3" t="n"/>
      <c r="J70" s="3" t="n"/>
      <c r="M70" s="3" t="n"/>
      <c r="N70" s="3" t="n"/>
      <c r="O70" s="3" t="n"/>
      <c r="P70" s="4">
        <f>IF(Q70="","",IF(Q70="Offer decision",O70,IF(Q70="Online assessment",M70,I70)))</f>
        <v/>
      </c>
      <c r="Q70" s="5">
        <f>IF(A70="","",IF(OR(K70="Rejected",K70="Ghosted"),"",IF(K70="Offer",IF(O70="","","Offer decision"),IF(AND(M70&lt;&gt;"",N70=""),"Online assessment",IF(AND(J70="",I70&lt;&gt;""),"Application","")))))</f>
        <v/>
      </c>
      <c r="R70" s="5">
        <f>IF(P70="","",P70-TODAY())</f>
        <v/>
      </c>
      <c r="S70" s="5">
        <f>IF(A70="","",IF(AND(Q70&lt;&gt;"",R70&lt;0),"Missed: "&amp;Q70,IF(AND(Q70&lt;&gt;"",R70=0),Q70&amp;" due today",IF(AND(Q70&lt;&gt;"",R70=1),Q70&amp;" due tomorrow",IF(AND(Q70&lt;&gt;"",R70&lt;=Settings!$B$3),Q70&amp;" due in "&amp;R70&amp;" days",IF(AND(K70="Saved",J70="",H70&lt;&gt;"",TODAY()-H70&gt;=Settings!$B$4),"Saved "&amp;(TODAY()-H70)&amp;" days ago: apply or drop it",IF(AND(K70="Applied",J70&lt;&gt;"",Q70="",TODAY()-J70&gt;=Settings!$B$5),"No reply in "&amp;(TODAY()-J70)&amp;" days: mark Ghosted?","")))))))</f>
        <v/>
      </c>
    </row>
    <row r="71">
      <c r="H71" s="3" t="n"/>
      <c r="I71" s="3" t="n"/>
      <c r="J71" s="3" t="n"/>
      <c r="M71" s="3" t="n"/>
      <c r="N71" s="3" t="n"/>
      <c r="O71" s="3" t="n"/>
      <c r="P71" s="4">
        <f>IF(Q71="","",IF(Q71="Offer decision",O71,IF(Q71="Online assessment",M71,I71)))</f>
        <v/>
      </c>
      <c r="Q71" s="5">
        <f>IF(A71="","",IF(OR(K71="Rejected",K71="Ghosted"),"",IF(K71="Offer",IF(O71="","","Offer decision"),IF(AND(M71&lt;&gt;"",N71=""),"Online assessment",IF(AND(J71="",I71&lt;&gt;""),"Application","")))))</f>
        <v/>
      </c>
      <c r="R71" s="5">
        <f>IF(P71="","",P71-TODAY())</f>
        <v/>
      </c>
      <c r="S71" s="5">
        <f>IF(A71="","",IF(AND(Q71&lt;&gt;"",R71&lt;0),"Missed: "&amp;Q71,IF(AND(Q71&lt;&gt;"",R71=0),Q71&amp;" due today",IF(AND(Q71&lt;&gt;"",R71=1),Q71&amp;" due tomorrow",IF(AND(Q71&lt;&gt;"",R71&lt;=Settings!$B$3),Q71&amp;" due in "&amp;R71&amp;" days",IF(AND(K71="Saved",J71="",H71&lt;&gt;"",TODAY()-H71&gt;=Settings!$B$4),"Saved "&amp;(TODAY()-H71)&amp;" days ago: apply or drop it",IF(AND(K71="Applied",J71&lt;&gt;"",Q71="",TODAY()-J71&gt;=Settings!$B$5),"No reply in "&amp;(TODAY()-J71)&amp;" days: mark Ghosted?","")))))))</f>
        <v/>
      </c>
    </row>
    <row r="72">
      <c r="H72" s="3" t="n"/>
      <c r="I72" s="3" t="n"/>
      <c r="J72" s="3" t="n"/>
      <c r="M72" s="3" t="n"/>
      <c r="N72" s="3" t="n"/>
      <c r="O72" s="3" t="n"/>
      <c r="P72" s="4">
        <f>IF(Q72="","",IF(Q72="Offer decision",O72,IF(Q72="Online assessment",M72,I72)))</f>
        <v/>
      </c>
      <c r="Q72" s="5">
        <f>IF(A72="","",IF(OR(K72="Rejected",K72="Ghosted"),"",IF(K72="Offer",IF(O72="","","Offer decision"),IF(AND(M72&lt;&gt;"",N72=""),"Online assessment",IF(AND(J72="",I72&lt;&gt;""),"Application","")))))</f>
        <v/>
      </c>
      <c r="R72" s="5">
        <f>IF(P72="","",P72-TODAY())</f>
        <v/>
      </c>
      <c r="S72" s="5">
        <f>IF(A72="","",IF(AND(Q72&lt;&gt;"",R72&lt;0),"Missed: "&amp;Q72,IF(AND(Q72&lt;&gt;"",R72=0),Q72&amp;" due today",IF(AND(Q72&lt;&gt;"",R72=1),Q72&amp;" due tomorrow",IF(AND(Q72&lt;&gt;"",R72&lt;=Settings!$B$3),Q72&amp;" due in "&amp;R72&amp;" days",IF(AND(K72="Saved",J72="",H72&lt;&gt;"",TODAY()-H72&gt;=Settings!$B$4),"Saved "&amp;(TODAY()-H72)&amp;" days ago: apply or drop it",IF(AND(K72="Applied",J72&lt;&gt;"",Q72="",TODAY()-J72&gt;=Settings!$B$5),"No reply in "&amp;(TODAY()-J72)&amp;" days: mark Ghosted?","")))))))</f>
        <v/>
      </c>
    </row>
    <row r="73">
      <c r="H73" s="3" t="n"/>
      <c r="I73" s="3" t="n"/>
      <c r="J73" s="3" t="n"/>
      <c r="M73" s="3" t="n"/>
      <c r="N73" s="3" t="n"/>
      <c r="O73" s="3" t="n"/>
      <c r="P73" s="4">
        <f>IF(Q73="","",IF(Q73="Offer decision",O73,IF(Q73="Online assessment",M73,I73)))</f>
        <v/>
      </c>
      <c r="Q73" s="5">
        <f>IF(A73="","",IF(OR(K73="Rejected",K73="Ghosted"),"",IF(K73="Offer",IF(O73="","","Offer decision"),IF(AND(M73&lt;&gt;"",N73=""),"Online assessment",IF(AND(J73="",I73&lt;&gt;""),"Application","")))))</f>
        <v/>
      </c>
      <c r="R73" s="5">
        <f>IF(P73="","",P73-TODAY())</f>
        <v/>
      </c>
      <c r="S73" s="5">
        <f>IF(A73="","",IF(AND(Q73&lt;&gt;"",R73&lt;0),"Missed: "&amp;Q73,IF(AND(Q73&lt;&gt;"",R73=0),Q73&amp;" due today",IF(AND(Q73&lt;&gt;"",R73=1),Q73&amp;" due tomorrow",IF(AND(Q73&lt;&gt;"",R73&lt;=Settings!$B$3),Q73&amp;" due in "&amp;R73&amp;" days",IF(AND(K73="Saved",J73="",H73&lt;&gt;"",TODAY()-H73&gt;=Settings!$B$4),"Saved "&amp;(TODAY()-H73)&amp;" days ago: apply or drop it",IF(AND(K73="Applied",J73&lt;&gt;"",Q73="",TODAY()-J73&gt;=Settings!$B$5),"No reply in "&amp;(TODAY()-J73)&amp;" days: mark Ghosted?","")))))))</f>
        <v/>
      </c>
    </row>
    <row r="74">
      <c r="H74" s="3" t="n"/>
      <c r="I74" s="3" t="n"/>
      <c r="J74" s="3" t="n"/>
      <c r="M74" s="3" t="n"/>
      <c r="N74" s="3" t="n"/>
      <c r="O74" s="3" t="n"/>
      <c r="P74" s="4">
        <f>IF(Q74="","",IF(Q74="Offer decision",O74,IF(Q74="Online assessment",M74,I74)))</f>
        <v/>
      </c>
      <c r="Q74" s="5">
        <f>IF(A74="","",IF(OR(K74="Rejected",K74="Ghosted"),"",IF(K74="Offer",IF(O74="","","Offer decision"),IF(AND(M74&lt;&gt;"",N74=""),"Online assessment",IF(AND(J74="",I74&lt;&gt;""),"Application","")))))</f>
        <v/>
      </c>
      <c r="R74" s="5">
        <f>IF(P74="","",P74-TODAY())</f>
        <v/>
      </c>
      <c r="S74" s="5">
        <f>IF(A74="","",IF(AND(Q74&lt;&gt;"",R74&lt;0),"Missed: "&amp;Q74,IF(AND(Q74&lt;&gt;"",R74=0),Q74&amp;" due today",IF(AND(Q74&lt;&gt;"",R74=1),Q74&amp;" due tomorrow",IF(AND(Q74&lt;&gt;"",R74&lt;=Settings!$B$3),Q74&amp;" due in "&amp;R74&amp;" days",IF(AND(K74="Saved",J74="",H74&lt;&gt;"",TODAY()-H74&gt;=Settings!$B$4),"Saved "&amp;(TODAY()-H74)&amp;" days ago: apply or drop it",IF(AND(K74="Applied",J74&lt;&gt;"",Q74="",TODAY()-J74&gt;=Settings!$B$5),"No reply in "&amp;(TODAY()-J74)&amp;" days: mark Ghosted?","")))))))</f>
        <v/>
      </c>
    </row>
    <row r="75">
      <c r="H75" s="3" t="n"/>
      <c r="I75" s="3" t="n"/>
      <c r="J75" s="3" t="n"/>
      <c r="M75" s="3" t="n"/>
      <c r="N75" s="3" t="n"/>
      <c r="O75" s="3" t="n"/>
      <c r="P75" s="4">
        <f>IF(Q75="","",IF(Q75="Offer decision",O75,IF(Q75="Online assessment",M75,I75)))</f>
        <v/>
      </c>
      <c r="Q75" s="5">
        <f>IF(A75="","",IF(OR(K75="Rejected",K75="Ghosted"),"",IF(K75="Offer",IF(O75="","","Offer decision"),IF(AND(M75&lt;&gt;"",N75=""),"Online assessment",IF(AND(J75="",I75&lt;&gt;""),"Application","")))))</f>
        <v/>
      </c>
      <c r="R75" s="5">
        <f>IF(P75="","",P75-TODAY())</f>
        <v/>
      </c>
      <c r="S75" s="5">
        <f>IF(A75="","",IF(AND(Q75&lt;&gt;"",R75&lt;0),"Missed: "&amp;Q75,IF(AND(Q75&lt;&gt;"",R75=0),Q75&amp;" due today",IF(AND(Q75&lt;&gt;"",R75=1),Q75&amp;" due tomorrow",IF(AND(Q75&lt;&gt;"",R75&lt;=Settings!$B$3),Q75&amp;" due in "&amp;R75&amp;" days",IF(AND(K75="Saved",J75="",H75&lt;&gt;"",TODAY()-H75&gt;=Settings!$B$4),"Saved "&amp;(TODAY()-H75)&amp;" days ago: apply or drop it",IF(AND(K75="Applied",J75&lt;&gt;"",Q75="",TODAY()-J75&gt;=Settings!$B$5),"No reply in "&amp;(TODAY()-J75)&amp;" days: mark Ghosted?","")))))))</f>
        <v/>
      </c>
    </row>
    <row r="76">
      <c r="H76" s="3" t="n"/>
      <c r="I76" s="3" t="n"/>
      <c r="J76" s="3" t="n"/>
      <c r="M76" s="3" t="n"/>
      <c r="N76" s="3" t="n"/>
      <c r="O76" s="3" t="n"/>
      <c r="P76" s="4">
        <f>IF(Q76="","",IF(Q76="Offer decision",O76,IF(Q76="Online assessment",M76,I76)))</f>
        <v/>
      </c>
      <c r="Q76" s="5">
        <f>IF(A76="","",IF(OR(K76="Rejected",K76="Ghosted"),"",IF(K76="Offer",IF(O76="","","Offer decision"),IF(AND(M76&lt;&gt;"",N76=""),"Online assessment",IF(AND(J76="",I76&lt;&gt;""),"Application","")))))</f>
        <v/>
      </c>
      <c r="R76" s="5">
        <f>IF(P76="","",P76-TODAY())</f>
        <v/>
      </c>
      <c r="S76" s="5">
        <f>IF(A76="","",IF(AND(Q76&lt;&gt;"",R76&lt;0),"Missed: "&amp;Q76,IF(AND(Q76&lt;&gt;"",R76=0),Q76&amp;" due today",IF(AND(Q76&lt;&gt;"",R76=1),Q76&amp;" due tomorrow",IF(AND(Q76&lt;&gt;"",R76&lt;=Settings!$B$3),Q76&amp;" due in "&amp;R76&amp;" days",IF(AND(K76="Saved",J76="",H76&lt;&gt;"",TODAY()-H76&gt;=Settings!$B$4),"Saved "&amp;(TODAY()-H76)&amp;" days ago: apply or drop it",IF(AND(K76="Applied",J76&lt;&gt;"",Q76="",TODAY()-J76&gt;=Settings!$B$5),"No reply in "&amp;(TODAY()-J76)&amp;" days: mark Ghosted?","")))))))</f>
        <v/>
      </c>
    </row>
    <row r="77">
      <c r="H77" s="3" t="n"/>
      <c r="I77" s="3" t="n"/>
      <c r="J77" s="3" t="n"/>
      <c r="M77" s="3" t="n"/>
      <c r="N77" s="3" t="n"/>
      <c r="O77" s="3" t="n"/>
      <c r="P77" s="4">
        <f>IF(Q77="","",IF(Q77="Offer decision",O77,IF(Q77="Online assessment",M77,I77)))</f>
        <v/>
      </c>
      <c r="Q77" s="5">
        <f>IF(A77="","",IF(OR(K77="Rejected",K77="Ghosted"),"",IF(K77="Offer",IF(O77="","","Offer decision"),IF(AND(M77&lt;&gt;"",N77=""),"Online assessment",IF(AND(J77="",I77&lt;&gt;""),"Application","")))))</f>
        <v/>
      </c>
      <c r="R77" s="5">
        <f>IF(P77="","",P77-TODAY())</f>
        <v/>
      </c>
      <c r="S77" s="5">
        <f>IF(A77="","",IF(AND(Q77&lt;&gt;"",R77&lt;0),"Missed: "&amp;Q77,IF(AND(Q77&lt;&gt;"",R77=0),Q77&amp;" due today",IF(AND(Q77&lt;&gt;"",R77=1),Q77&amp;" due tomorrow",IF(AND(Q77&lt;&gt;"",R77&lt;=Settings!$B$3),Q77&amp;" due in "&amp;R77&amp;" days",IF(AND(K77="Saved",J77="",H77&lt;&gt;"",TODAY()-H77&gt;=Settings!$B$4),"Saved "&amp;(TODAY()-H77)&amp;" days ago: apply or drop it",IF(AND(K77="Applied",J77&lt;&gt;"",Q77="",TODAY()-J77&gt;=Settings!$B$5),"No reply in "&amp;(TODAY()-J77)&amp;" days: mark Ghosted?","")))))))</f>
        <v/>
      </c>
    </row>
    <row r="78">
      <c r="H78" s="3" t="n"/>
      <c r="I78" s="3" t="n"/>
      <c r="J78" s="3" t="n"/>
      <c r="M78" s="3" t="n"/>
      <c r="N78" s="3" t="n"/>
      <c r="O78" s="3" t="n"/>
      <c r="P78" s="4">
        <f>IF(Q78="","",IF(Q78="Offer decision",O78,IF(Q78="Online assessment",M78,I78)))</f>
        <v/>
      </c>
      <c r="Q78" s="5">
        <f>IF(A78="","",IF(OR(K78="Rejected",K78="Ghosted"),"",IF(K78="Offer",IF(O78="","","Offer decision"),IF(AND(M78&lt;&gt;"",N78=""),"Online assessment",IF(AND(J78="",I78&lt;&gt;""),"Application","")))))</f>
        <v/>
      </c>
      <c r="R78" s="5">
        <f>IF(P78="","",P78-TODAY())</f>
        <v/>
      </c>
      <c r="S78" s="5">
        <f>IF(A78="","",IF(AND(Q78&lt;&gt;"",R78&lt;0),"Missed: "&amp;Q78,IF(AND(Q78&lt;&gt;"",R78=0),Q78&amp;" due today",IF(AND(Q78&lt;&gt;"",R78=1),Q78&amp;" due tomorrow",IF(AND(Q78&lt;&gt;"",R78&lt;=Settings!$B$3),Q78&amp;" due in "&amp;R78&amp;" days",IF(AND(K78="Saved",J78="",H78&lt;&gt;"",TODAY()-H78&gt;=Settings!$B$4),"Saved "&amp;(TODAY()-H78)&amp;" days ago: apply or drop it",IF(AND(K78="Applied",J78&lt;&gt;"",Q78="",TODAY()-J78&gt;=Settings!$B$5),"No reply in "&amp;(TODAY()-J78)&amp;" days: mark Ghosted?","")))))))</f>
        <v/>
      </c>
    </row>
    <row r="79">
      <c r="H79" s="3" t="n"/>
      <c r="I79" s="3" t="n"/>
      <c r="J79" s="3" t="n"/>
      <c r="M79" s="3" t="n"/>
      <c r="N79" s="3" t="n"/>
      <c r="O79" s="3" t="n"/>
      <c r="P79" s="4">
        <f>IF(Q79="","",IF(Q79="Offer decision",O79,IF(Q79="Online assessment",M79,I79)))</f>
        <v/>
      </c>
      <c r="Q79" s="5">
        <f>IF(A79="","",IF(OR(K79="Rejected",K79="Ghosted"),"",IF(K79="Offer",IF(O79="","","Offer decision"),IF(AND(M79&lt;&gt;"",N79=""),"Online assessment",IF(AND(J79="",I79&lt;&gt;""),"Application","")))))</f>
        <v/>
      </c>
      <c r="R79" s="5">
        <f>IF(P79="","",P79-TODAY())</f>
        <v/>
      </c>
      <c r="S79" s="5">
        <f>IF(A79="","",IF(AND(Q79&lt;&gt;"",R79&lt;0),"Missed: "&amp;Q79,IF(AND(Q79&lt;&gt;"",R79=0),Q79&amp;" due today",IF(AND(Q79&lt;&gt;"",R79=1),Q79&amp;" due tomorrow",IF(AND(Q79&lt;&gt;"",R79&lt;=Settings!$B$3),Q79&amp;" due in "&amp;R79&amp;" days",IF(AND(K79="Saved",J79="",H79&lt;&gt;"",TODAY()-H79&gt;=Settings!$B$4),"Saved "&amp;(TODAY()-H79)&amp;" days ago: apply or drop it",IF(AND(K79="Applied",J79&lt;&gt;"",Q79="",TODAY()-J79&gt;=Settings!$B$5),"No reply in "&amp;(TODAY()-J79)&amp;" days: mark Ghosted?","")))))))</f>
        <v/>
      </c>
    </row>
    <row r="80">
      <c r="H80" s="3" t="n"/>
      <c r="I80" s="3" t="n"/>
      <c r="J80" s="3" t="n"/>
      <c r="M80" s="3" t="n"/>
      <c r="N80" s="3" t="n"/>
      <c r="O80" s="3" t="n"/>
      <c r="P80" s="4">
        <f>IF(Q80="","",IF(Q80="Offer decision",O80,IF(Q80="Online assessment",M80,I80)))</f>
        <v/>
      </c>
      <c r="Q80" s="5">
        <f>IF(A80="","",IF(OR(K80="Rejected",K80="Ghosted"),"",IF(K80="Offer",IF(O80="","","Offer decision"),IF(AND(M80&lt;&gt;"",N80=""),"Online assessment",IF(AND(J80="",I80&lt;&gt;""),"Application","")))))</f>
        <v/>
      </c>
      <c r="R80" s="5">
        <f>IF(P80="","",P80-TODAY())</f>
        <v/>
      </c>
      <c r="S80" s="5">
        <f>IF(A80="","",IF(AND(Q80&lt;&gt;"",R80&lt;0),"Missed: "&amp;Q80,IF(AND(Q80&lt;&gt;"",R80=0),Q80&amp;" due today",IF(AND(Q80&lt;&gt;"",R80=1),Q80&amp;" due tomorrow",IF(AND(Q80&lt;&gt;"",R80&lt;=Settings!$B$3),Q80&amp;" due in "&amp;R80&amp;" days",IF(AND(K80="Saved",J80="",H80&lt;&gt;"",TODAY()-H80&gt;=Settings!$B$4),"Saved "&amp;(TODAY()-H80)&amp;" days ago: apply or drop it",IF(AND(K80="Applied",J80&lt;&gt;"",Q80="",TODAY()-J80&gt;=Settings!$B$5),"No reply in "&amp;(TODAY()-J80)&amp;" days: mark Ghosted?","")))))))</f>
        <v/>
      </c>
    </row>
    <row r="81">
      <c r="H81" s="3" t="n"/>
      <c r="I81" s="3" t="n"/>
      <c r="J81" s="3" t="n"/>
      <c r="M81" s="3" t="n"/>
      <c r="N81" s="3" t="n"/>
      <c r="O81" s="3" t="n"/>
      <c r="P81" s="4">
        <f>IF(Q81="","",IF(Q81="Offer decision",O81,IF(Q81="Online assessment",M81,I81)))</f>
        <v/>
      </c>
      <c r="Q81" s="5">
        <f>IF(A81="","",IF(OR(K81="Rejected",K81="Ghosted"),"",IF(K81="Offer",IF(O81="","","Offer decision"),IF(AND(M81&lt;&gt;"",N81=""),"Online assessment",IF(AND(J81="",I81&lt;&gt;""),"Application","")))))</f>
        <v/>
      </c>
      <c r="R81" s="5">
        <f>IF(P81="","",P81-TODAY())</f>
        <v/>
      </c>
      <c r="S81" s="5">
        <f>IF(A81="","",IF(AND(Q81&lt;&gt;"",R81&lt;0),"Missed: "&amp;Q81,IF(AND(Q81&lt;&gt;"",R81=0),Q81&amp;" due today",IF(AND(Q81&lt;&gt;"",R81=1),Q81&amp;" due tomorrow",IF(AND(Q81&lt;&gt;"",R81&lt;=Settings!$B$3),Q81&amp;" due in "&amp;R81&amp;" days",IF(AND(K81="Saved",J81="",H81&lt;&gt;"",TODAY()-H81&gt;=Settings!$B$4),"Saved "&amp;(TODAY()-H81)&amp;" days ago: apply or drop it",IF(AND(K81="Applied",J81&lt;&gt;"",Q81="",TODAY()-J81&gt;=Settings!$B$5),"No reply in "&amp;(TODAY()-J81)&amp;" days: mark Ghosted?","")))))))</f>
        <v/>
      </c>
    </row>
    <row r="82">
      <c r="H82" s="3" t="n"/>
      <c r="I82" s="3" t="n"/>
      <c r="J82" s="3" t="n"/>
      <c r="M82" s="3" t="n"/>
      <c r="N82" s="3" t="n"/>
      <c r="O82" s="3" t="n"/>
      <c r="P82" s="4">
        <f>IF(Q82="","",IF(Q82="Offer decision",O82,IF(Q82="Online assessment",M82,I82)))</f>
        <v/>
      </c>
      <c r="Q82" s="5">
        <f>IF(A82="","",IF(OR(K82="Rejected",K82="Ghosted"),"",IF(K82="Offer",IF(O82="","","Offer decision"),IF(AND(M82&lt;&gt;"",N82=""),"Online assessment",IF(AND(J82="",I82&lt;&gt;""),"Application","")))))</f>
        <v/>
      </c>
      <c r="R82" s="5">
        <f>IF(P82="","",P82-TODAY())</f>
        <v/>
      </c>
      <c r="S82" s="5">
        <f>IF(A82="","",IF(AND(Q82&lt;&gt;"",R82&lt;0),"Missed: "&amp;Q82,IF(AND(Q82&lt;&gt;"",R82=0),Q82&amp;" due today",IF(AND(Q82&lt;&gt;"",R82=1),Q82&amp;" due tomorrow",IF(AND(Q82&lt;&gt;"",R82&lt;=Settings!$B$3),Q82&amp;" due in "&amp;R82&amp;" days",IF(AND(K82="Saved",J82="",H82&lt;&gt;"",TODAY()-H82&gt;=Settings!$B$4),"Saved "&amp;(TODAY()-H82)&amp;" days ago: apply or drop it",IF(AND(K82="Applied",J82&lt;&gt;"",Q82="",TODAY()-J82&gt;=Settings!$B$5),"No reply in "&amp;(TODAY()-J82)&amp;" days: mark Ghosted?","")))))))</f>
        <v/>
      </c>
    </row>
    <row r="83">
      <c r="H83" s="3" t="n"/>
      <c r="I83" s="3" t="n"/>
      <c r="J83" s="3" t="n"/>
      <c r="M83" s="3" t="n"/>
      <c r="N83" s="3" t="n"/>
      <c r="O83" s="3" t="n"/>
      <c r="P83" s="4">
        <f>IF(Q83="","",IF(Q83="Offer decision",O83,IF(Q83="Online assessment",M83,I83)))</f>
        <v/>
      </c>
      <c r="Q83" s="5">
        <f>IF(A83="","",IF(OR(K83="Rejected",K83="Ghosted"),"",IF(K83="Offer",IF(O83="","","Offer decision"),IF(AND(M83&lt;&gt;"",N83=""),"Online assessment",IF(AND(J83="",I83&lt;&gt;""),"Application","")))))</f>
        <v/>
      </c>
      <c r="R83" s="5">
        <f>IF(P83="","",P83-TODAY())</f>
        <v/>
      </c>
      <c r="S83" s="5">
        <f>IF(A83="","",IF(AND(Q83&lt;&gt;"",R83&lt;0),"Missed: "&amp;Q83,IF(AND(Q83&lt;&gt;"",R83=0),Q83&amp;" due today",IF(AND(Q83&lt;&gt;"",R83=1),Q83&amp;" due tomorrow",IF(AND(Q83&lt;&gt;"",R83&lt;=Settings!$B$3),Q83&amp;" due in "&amp;R83&amp;" days",IF(AND(K83="Saved",J83="",H83&lt;&gt;"",TODAY()-H83&gt;=Settings!$B$4),"Saved "&amp;(TODAY()-H83)&amp;" days ago: apply or drop it",IF(AND(K83="Applied",J83&lt;&gt;"",Q83="",TODAY()-J83&gt;=Settings!$B$5),"No reply in "&amp;(TODAY()-J83)&amp;" days: mark Ghosted?","")))))))</f>
        <v/>
      </c>
    </row>
    <row r="84">
      <c r="H84" s="3" t="n"/>
      <c r="I84" s="3" t="n"/>
      <c r="J84" s="3" t="n"/>
      <c r="M84" s="3" t="n"/>
      <c r="N84" s="3" t="n"/>
      <c r="O84" s="3" t="n"/>
      <c r="P84" s="4">
        <f>IF(Q84="","",IF(Q84="Offer decision",O84,IF(Q84="Online assessment",M84,I84)))</f>
        <v/>
      </c>
      <c r="Q84" s="5">
        <f>IF(A84="","",IF(OR(K84="Rejected",K84="Ghosted"),"",IF(K84="Offer",IF(O84="","","Offer decision"),IF(AND(M84&lt;&gt;"",N84=""),"Online assessment",IF(AND(J84="",I84&lt;&gt;""),"Application","")))))</f>
        <v/>
      </c>
      <c r="R84" s="5">
        <f>IF(P84="","",P84-TODAY())</f>
        <v/>
      </c>
      <c r="S84" s="5">
        <f>IF(A84="","",IF(AND(Q84&lt;&gt;"",R84&lt;0),"Missed: "&amp;Q84,IF(AND(Q84&lt;&gt;"",R84=0),Q84&amp;" due today",IF(AND(Q84&lt;&gt;"",R84=1),Q84&amp;" due tomorrow",IF(AND(Q84&lt;&gt;"",R84&lt;=Settings!$B$3),Q84&amp;" due in "&amp;R84&amp;" days",IF(AND(K84="Saved",J84="",H84&lt;&gt;"",TODAY()-H84&gt;=Settings!$B$4),"Saved "&amp;(TODAY()-H84)&amp;" days ago: apply or drop it",IF(AND(K84="Applied",J84&lt;&gt;"",Q84="",TODAY()-J84&gt;=Settings!$B$5),"No reply in "&amp;(TODAY()-J84)&amp;" days: mark Ghosted?","")))))))</f>
        <v/>
      </c>
    </row>
    <row r="85">
      <c r="H85" s="3" t="n"/>
      <c r="I85" s="3" t="n"/>
      <c r="J85" s="3" t="n"/>
      <c r="M85" s="3" t="n"/>
      <c r="N85" s="3" t="n"/>
      <c r="O85" s="3" t="n"/>
      <c r="P85" s="4">
        <f>IF(Q85="","",IF(Q85="Offer decision",O85,IF(Q85="Online assessment",M85,I85)))</f>
        <v/>
      </c>
      <c r="Q85" s="5">
        <f>IF(A85="","",IF(OR(K85="Rejected",K85="Ghosted"),"",IF(K85="Offer",IF(O85="","","Offer decision"),IF(AND(M85&lt;&gt;"",N85=""),"Online assessment",IF(AND(J85="",I85&lt;&gt;""),"Application","")))))</f>
        <v/>
      </c>
      <c r="R85" s="5">
        <f>IF(P85="","",P85-TODAY())</f>
        <v/>
      </c>
      <c r="S85" s="5">
        <f>IF(A85="","",IF(AND(Q85&lt;&gt;"",R85&lt;0),"Missed: "&amp;Q85,IF(AND(Q85&lt;&gt;"",R85=0),Q85&amp;" due today",IF(AND(Q85&lt;&gt;"",R85=1),Q85&amp;" due tomorrow",IF(AND(Q85&lt;&gt;"",R85&lt;=Settings!$B$3),Q85&amp;" due in "&amp;R85&amp;" days",IF(AND(K85="Saved",J85="",H85&lt;&gt;"",TODAY()-H85&gt;=Settings!$B$4),"Saved "&amp;(TODAY()-H85)&amp;" days ago: apply or drop it",IF(AND(K85="Applied",J85&lt;&gt;"",Q85="",TODAY()-J85&gt;=Settings!$B$5),"No reply in "&amp;(TODAY()-J85)&amp;" days: mark Ghosted?","")))))))</f>
        <v/>
      </c>
    </row>
    <row r="86">
      <c r="H86" s="3" t="n"/>
      <c r="I86" s="3" t="n"/>
      <c r="J86" s="3" t="n"/>
      <c r="M86" s="3" t="n"/>
      <c r="N86" s="3" t="n"/>
      <c r="O86" s="3" t="n"/>
      <c r="P86" s="4">
        <f>IF(Q86="","",IF(Q86="Offer decision",O86,IF(Q86="Online assessment",M86,I86)))</f>
        <v/>
      </c>
      <c r="Q86" s="5">
        <f>IF(A86="","",IF(OR(K86="Rejected",K86="Ghosted"),"",IF(K86="Offer",IF(O86="","","Offer decision"),IF(AND(M86&lt;&gt;"",N86=""),"Online assessment",IF(AND(J86="",I86&lt;&gt;""),"Application","")))))</f>
        <v/>
      </c>
      <c r="R86" s="5">
        <f>IF(P86="","",P86-TODAY())</f>
        <v/>
      </c>
      <c r="S86" s="5">
        <f>IF(A86="","",IF(AND(Q86&lt;&gt;"",R86&lt;0),"Missed: "&amp;Q86,IF(AND(Q86&lt;&gt;"",R86=0),Q86&amp;" due today",IF(AND(Q86&lt;&gt;"",R86=1),Q86&amp;" due tomorrow",IF(AND(Q86&lt;&gt;"",R86&lt;=Settings!$B$3),Q86&amp;" due in "&amp;R86&amp;" days",IF(AND(K86="Saved",J86="",H86&lt;&gt;"",TODAY()-H86&gt;=Settings!$B$4),"Saved "&amp;(TODAY()-H86)&amp;" days ago: apply or drop it",IF(AND(K86="Applied",J86&lt;&gt;"",Q86="",TODAY()-J86&gt;=Settings!$B$5),"No reply in "&amp;(TODAY()-J86)&amp;" days: mark Ghosted?","")))))))</f>
        <v/>
      </c>
    </row>
    <row r="87">
      <c r="H87" s="3" t="n"/>
      <c r="I87" s="3" t="n"/>
      <c r="J87" s="3" t="n"/>
      <c r="M87" s="3" t="n"/>
      <c r="N87" s="3" t="n"/>
      <c r="O87" s="3" t="n"/>
      <c r="P87" s="4">
        <f>IF(Q87="","",IF(Q87="Offer decision",O87,IF(Q87="Online assessment",M87,I87)))</f>
        <v/>
      </c>
      <c r="Q87" s="5">
        <f>IF(A87="","",IF(OR(K87="Rejected",K87="Ghosted"),"",IF(K87="Offer",IF(O87="","","Offer decision"),IF(AND(M87&lt;&gt;"",N87=""),"Online assessment",IF(AND(J87="",I87&lt;&gt;""),"Application","")))))</f>
        <v/>
      </c>
      <c r="R87" s="5">
        <f>IF(P87="","",P87-TODAY())</f>
        <v/>
      </c>
      <c r="S87" s="5">
        <f>IF(A87="","",IF(AND(Q87&lt;&gt;"",R87&lt;0),"Missed: "&amp;Q87,IF(AND(Q87&lt;&gt;"",R87=0),Q87&amp;" due today",IF(AND(Q87&lt;&gt;"",R87=1),Q87&amp;" due tomorrow",IF(AND(Q87&lt;&gt;"",R87&lt;=Settings!$B$3),Q87&amp;" due in "&amp;R87&amp;" days",IF(AND(K87="Saved",J87="",H87&lt;&gt;"",TODAY()-H87&gt;=Settings!$B$4),"Saved "&amp;(TODAY()-H87)&amp;" days ago: apply or drop it",IF(AND(K87="Applied",J87&lt;&gt;"",Q87="",TODAY()-J87&gt;=Settings!$B$5),"No reply in "&amp;(TODAY()-J87)&amp;" days: mark Ghosted?","")))))))</f>
        <v/>
      </c>
    </row>
    <row r="88">
      <c r="H88" s="3" t="n"/>
      <c r="I88" s="3" t="n"/>
      <c r="J88" s="3" t="n"/>
      <c r="M88" s="3" t="n"/>
      <c r="N88" s="3" t="n"/>
      <c r="O88" s="3" t="n"/>
      <c r="P88" s="4">
        <f>IF(Q88="","",IF(Q88="Offer decision",O88,IF(Q88="Online assessment",M88,I88)))</f>
        <v/>
      </c>
      <c r="Q88" s="5">
        <f>IF(A88="","",IF(OR(K88="Rejected",K88="Ghosted"),"",IF(K88="Offer",IF(O88="","","Offer decision"),IF(AND(M88&lt;&gt;"",N88=""),"Online assessment",IF(AND(J88="",I88&lt;&gt;""),"Application","")))))</f>
        <v/>
      </c>
      <c r="R88" s="5">
        <f>IF(P88="","",P88-TODAY())</f>
        <v/>
      </c>
      <c r="S88" s="5">
        <f>IF(A88="","",IF(AND(Q88&lt;&gt;"",R88&lt;0),"Missed: "&amp;Q88,IF(AND(Q88&lt;&gt;"",R88=0),Q88&amp;" due today",IF(AND(Q88&lt;&gt;"",R88=1),Q88&amp;" due tomorrow",IF(AND(Q88&lt;&gt;"",R88&lt;=Settings!$B$3),Q88&amp;" due in "&amp;R88&amp;" days",IF(AND(K88="Saved",J88="",H88&lt;&gt;"",TODAY()-H88&gt;=Settings!$B$4),"Saved "&amp;(TODAY()-H88)&amp;" days ago: apply or drop it",IF(AND(K88="Applied",J88&lt;&gt;"",Q88="",TODAY()-J88&gt;=Settings!$B$5),"No reply in "&amp;(TODAY()-J88)&amp;" days: mark Ghosted?","")))))))</f>
        <v/>
      </c>
    </row>
    <row r="89">
      <c r="H89" s="3" t="n"/>
      <c r="I89" s="3" t="n"/>
      <c r="J89" s="3" t="n"/>
      <c r="M89" s="3" t="n"/>
      <c r="N89" s="3" t="n"/>
      <c r="O89" s="3" t="n"/>
      <c r="P89" s="4">
        <f>IF(Q89="","",IF(Q89="Offer decision",O89,IF(Q89="Online assessment",M89,I89)))</f>
        <v/>
      </c>
      <c r="Q89" s="5">
        <f>IF(A89="","",IF(OR(K89="Rejected",K89="Ghosted"),"",IF(K89="Offer",IF(O89="","","Offer decision"),IF(AND(M89&lt;&gt;"",N89=""),"Online assessment",IF(AND(J89="",I89&lt;&gt;""),"Application","")))))</f>
        <v/>
      </c>
      <c r="R89" s="5">
        <f>IF(P89="","",P89-TODAY())</f>
        <v/>
      </c>
      <c r="S89" s="5">
        <f>IF(A89="","",IF(AND(Q89&lt;&gt;"",R89&lt;0),"Missed: "&amp;Q89,IF(AND(Q89&lt;&gt;"",R89=0),Q89&amp;" due today",IF(AND(Q89&lt;&gt;"",R89=1),Q89&amp;" due tomorrow",IF(AND(Q89&lt;&gt;"",R89&lt;=Settings!$B$3),Q89&amp;" due in "&amp;R89&amp;" days",IF(AND(K89="Saved",J89="",H89&lt;&gt;"",TODAY()-H89&gt;=Settings!$B$4),"Saved "&amp;(TODAY()-H89)&amp;" days ago: apply or drop it",IF(AND(K89="Applied",J89&lt;&gt;"",Q89="",TODAY()-J89&gt;=Settings!$B$5),"No reply in "&amp;(TODAY()-J89)&amp;" days: mark Ghosted?","")))))))</f>
        <v/>
      </c>
    </row>
    <row r="90">
      <c r="H90" s="3" t="n"/>
      <c r="I90" s="3" t="n"/>
      <c r="J90" s="3" t="n"/>
      <c r="M90" s="3" t="n"/>
      <c r="N90" s="3" t="n"/>
      <c r="O90" s="3" t="n"/>
      <c r="P90" s="4">
        <f>IF(Q90="","",IF(Q90="Offer decision",O90,IF(Q90="Online assessment",M90,I90)))</f>
        <v/>
      </c>
      <c r="Q90" s="5">
        <f>IF(A90="","",IF(OR(K90="Rejected",K90="Ghosted"),"",IF(K90="Offer",IF(O90="","","Offer decision"),IF(AND(M90&lt;&gt;"",N90=""),"Online assessment",IF(AND(J90="",I90&lt;&gt;""),"Application","")))))</f>
        <v/>
      </c>
      <c r="R90" s="5">
        <f>IF(P90="","",P90-TODAY())</f>
        <v/>
      </c>
      <c r="S90" s="5">
        <f>IF(A90="","",IF(AND(Q90&lt;&gt;"",R90&lt;0),"Missed: "&amp;Q90,IF(AND(Q90&lt;&gt;"",R90=0),Q90&amp;" due today",IF(AND(Q90&lt;&gt;"",R90=1),Q90&amp;" due tomorrow",IF(AND(Q90&lt;&gt;"",R90&lt;=Settings!$B$3),Q90&amp;" due in "&amp;R90&amp;" days",IF(AND(K90="Saved",J90="",H90&lt;&gt;"",TODAY()-H90&gt;=Settings!$B$4),"Saved "&amp;(TODAY()-H90)&amp;" days ago: apply or drop it",IF(AND(K90="Applied",J90&lt;&gt;"",Q90="",TODAY()-J90&gt;=Settings!$B$5),"No reply in "&amp;(TODAY()-J90)&amp;" days: mark Ghosted?","")))))))</f>
        <v/>
      </c>
    </row>
    <row r="91">
      <c r="H91" s="3" t="n"/>
      <c r="I91" s="3" t="n"/>
      <c r="J91" s="3" t="n"/>
      <c r="M91" s="3" t="n"/>
      <c r="N91" s="3" t="n"/>
      <c r="O91" s="3" t="n"/>
      <c r="P91" s="4">
        <f>IF(Q91="","",IF(Q91="Offer decision",O91,IF(Q91="Online assessment",M91,I91)))</f>
        <v/>
      </c>
      <c r="Q91" s="5">
        <f>IF(A91="","",IF(OR(K91="Rejected",K91="Ghosted"),"",IF(K91="Offer",IF(O91="","","Offer decision"),IF(AND(M91&lt;&gt;"",N91=""),"Online assessment",IF(AND(J91="",I91&lt;&gt;""),"Application","")))))</f>
        <v/>
      </c>
      <c r="R91" s="5">
        <f>IF(P91="","",P91-TODAY())</f>
        <v/>
      </c>
      <c r="S91" s="5">
        <f>IF(A91="","",IF(AND(Q91&lt;&gt;"",R91&lt;0),"Missed: "&amp;Q91,IF(AND(Q91&lt;&gt;"",R91=0),Q91&amp;" due today",IF(AND(Q91&lt;&gt;"",R91=1),Q91&amp;" due tomorrow",IF(AND(Q91&lt;&gt;"",R91&lt;=Settings!$B$3),Q91&amp;" due in "&amp;R91&amp;" days",IF(AND(K91="Saved",J91="",H91&lt;&gt;"",TODAY()-H91&gt;=Settings!$B$4),"Saved "&amp;(TODAY()-H91)&amp;" days ago: apply or drop it",IF(AND(K91="Applied",J91&lt;&gt;"",Q91="",TODAY()-J91&gt;=Settings!$B$5),"No reply in "&amp;(TODAY()-J91)&amp;" days: mark Ghosted?","")))))))</f>
        <v/>
      </c>
    </row>
    <row r="92">
      <c r="H92" s="3" t="n"/>
      <c r="I92" s="3" t="n"/>
      <c r="J92" s="3" t="n"/>
      <c r="M92" s="3" t="n"/>
      <c r="N92" s="3" t="n"/>
      <c r="O92" s="3" t="n"/>
      <c r="P92" s="4">
        <f>IF(Q92="","",IF(Q92="Offer decision",O92,IF(Q92="Online assessment",M92,I92)))</f>
        <v/>
      </c>
      <c r="Q92" s="5">
        <f>IF(A92="","",IF(OR(K92="Rejected",K92="Ghosted"),"",IF(K92="Offer",IF(O92="","","Offer decision"),IF(AND(M92&lt;&gt;"",N92=""),"Online assessment",IF(AND(J92="",I92&lt;&gt;""),"Application","")))))</f>
        <v/>
      </c>
      <c r="R92" s="5">
        <f>IF(P92="","",P92-TODAY())</f>
        <v/>
      </c>
      <c r="S92" s="5">
        <f>IF(A92="","",IF(AND(Q92&lt;&gt;"",R92&lt;0),"Missed: "&amp;Q92,IF(AND(Q92&lt;&gt;"",R92=0),Q92&amp;" due today",IF(AND(Q92&lt;&gt;"",R92=1),Q92&amp;" due tomorrow",IF(AND(Q92&lt;&gt;"",R92&lt;=Settings!$B$3),Q92&amp;" due in "&amp;R92&amp;" days",IF(AND(K92="Saved",J92="",H92&lt;&gt;"",TODAY()-H92&gt;=Settings!$B$4),"Saved "&amp;(TODAY()-H92)&amp;" days ago: apply or drop it",IF(AND(K92="Applied",J92&lt;&gt;"",Q92="",TODAY()-J92&gt;=Settings!$B$5),"No reply in "&amp;(TODAY()-J92)&amp;" days: mark Ghosted?","")))))))</f>
        <v/>
      </c>
    </row>
    <row r="93">
      <c r="H93" s="3" t="n"/>
      <c r="I93" s="3" t="n"/>
      <c r="J93" s="3" t="n"/>
      <c r="M93" s="3" t="n"/>
      <c r="N93" s="3" t="n"/>
      <c r="O93" s="3" t="n"/>
      <c r="P93" s="4">
        <f>IF(Q93="","",IF(Q93="Offer decision",O93,IF(Q93="Online assessment",M93,I93)))</f>
        <v/>
      </c>
      <c r="Q93" s="5">
        <f>IF(A93="","",IF(OR(K93="Rejected",K93="Ghosted"),"",IF(K93="Offer",IF(O93="","","Offer decision"),IF(AND(M93&lt;&gt;"",N93=""),"Online assessment",IF(AND(J93="",I93&lt;&gt;""),"Application","")))))</f>
        <v/>
      </c>
      <c r="R93" s="5">
        <f>IF(P93="","",P93-TODAY())</f>
        <v/>
      </c>
      <c r="S93" s="5">
        <f>IF(A93="","",IF(AND(Q93&lt;&gt;"",R93&lt;0),"Missed: "&amp;Q93,IF(AND(Q93&lt;&gt;"",R93=0),Q93&amp;" due today",IF(AND(Q93&lt;&gt;"",R93=1),Q93&amp;" due tomorrow",IF(AND(Q93&lt;&gt;"",R93&lt;=Settings!$B$3),Q93&amp;" due in "&amp;R93&amp;" days",IF(AND(K93="Saved",J93="",H93&lt;&gt;"",TODAY()-H93&gt;=Settings!$B$4),"Saved "&amp;(TODAY()-H93)&amp;" days ago: apply or drop it",IF(AND(K93="Applied",J93&lt;&gt;"",Q93="",TODAY()-J93&gt;=Settings!$B$5),"No reply in "&amp;(TODAY()-J93)&amp;" days: mark Ghosted?","")))))))</f>
        <v/>
      </c>
    </row>
    <row r="94">
      <c r="H94" s="3" t="n"/>
      <c r="I94" s="3" t="n"/>
      <c r="J94" s="3" t="n"/>
      <c r="M94" s="3" t="n"/>
      <c r="N94" s="3" t="n"/>
      <c r="O94" s="3" t="n"/>
      <c r="P94" s="4">
        <f>IF(Q94="","",IF(Q94="Offer decision",O94,IF(Q94="Online assessment",M94,I94)))</f>
        <v/>
      </c>
      <c r="Q94" s="5">
        <f>IF(A94="","",IF(OR(K94="Rejected",K94="Ghosted"),"",IF(K94="Offer",IF(O94="","","Offer decision"),IF(AND(M94&lt;&gt;"",N94=""),"Online assessment",IF(AND(J94="",I94&lt;&gt;""),"Application","")))))</f>
        <v/>
      </c>
      <c r="R94" s="5">
        <f>IF(P94="","",P94-TODAY())</f>
        <v/>
      </c>
      <c r="S94" s="5">
        <f>IF(A94="","",IF(AND(Q94&lt;&gt;"",R94&lt;0),"Missed: "&amp;Q94,IF(AND(Q94&lt;&gt;"",R94=0),Q94&amp;" due today",IF(AND(Q94&lt;&gt;"",R94=1),Q94&amp;" due tomorrow",IF(AND(Q94&lt;&gt;"",R94&lt;=Settings!$B$3),Q94&amp;" due in "&amp;R94&amp;" days",IF(AND(K94="Saved",J94="",H94&lt;&gt;"",TODAY()-H94&gt;=Settings!$B$4),"Saved "&amp;(TODAY()-H94)&amp;" days ago: apply or drop it",IF(AND(K94="Applied",J94&lt;&gt;"",Q94="",TODAY()-J94&gt;=Settings!$B$5),"No reply in "&amp;(TODAY()-J94)&amp;" days: mark Ghosted?","")))))))</f>
        <v/>
      </c>
    </row>
    <row r="95">
      <c r="H95" s="3" t="n"/>
      <c r="I95" s="3" t="n"/>
      <c r="J95" s="3" t="n"/>
      <c r="M95" s="3" t="n"/>
      <c r="N95" s="3" t="n"/>
      <c r="O95" s="3" t="n"/>
      <c r="P95" s="4">
        <f>IF(Q95="","",IF(Q95="Offer decision",O95,IF(Q95="Online assessment",M95,I95)))</f>
        <v/>
      </c>
      <c r="Q95" s="5">
        <f>IF(A95="","",IF(OR(K95="Rejected",K95="Ghosted"),"",IF(K95="Offer",IF(O95="","","Offer decision"),IF(AND(M95&lt;&gt;"",N95=""),"Online assessment",IF(AND(J95="",I95&lt;&gt;""),"Application","")))))</f>
        <v/>
      </c>
      <c r="R95" s="5">
        <f>IF(P95="","",P95-TODAY())</f>
        <v/>
      </c>
      <c r="S95" s="5">
        <f>IF(A95="","",IF(AND(Q95&lt;&gt;"",R95&lt;0),"Missed: "&amp;Q95,IF(AND(Q95&lt;&gt;"",R95=0),Q95&amp;" due today",IF(AND(Q95&lt;&gt;"",R95=1),Q95&amp;" due tomorrow",IF(AND(Q95&lt;&gt;"",R95&lt;=Settings!$B$3),Q95&amp;" due in "&amp;R95&amp;" days",IF(AND(K95="Saved",J95="",H95&lt;&gt;"",TODAY()-H95&gt;=Settings!$B$4),"Saved "&amp;(TODAY()-H95)&amp;" days ago: apply or drop it",IF(AND(K95="Applied",J95&lt;&gt;"",Q95="",TODAY()-J95&gt;=Settings!$B$5),"No reply in "&amp;(TODAY()-J95)&amp;" days: mark Ghosted?","")))))))</f>
        <v/>
      </c>
    </row>
    <row r="96">
      <c r="H96" s="3" t="n"/>
      <c r="I96" s="3" t="n"/>
      <c r="J96" s="3" t="n"/>
      <c r="M96" s="3" t="n"/>
      <c r="N96" s="3" t="n"/>
      <c r="O96" s="3" t="n"/>
      <c r="P96" s="4">
        <f>IF(Q96="","",IF(Q96="Offer decision",O96,IF(Q96="Online assessment",M96,I96)))</f>
        <v/>
      </c>
      <c r="Q96" s="5">
        <f>IF(A96="","",IF(OR(K96="Rejected",K96="Ghosted"),"",IF(K96="Offer",IF(O96="","","Offer decision"),IF(AND(M96&lt;&gt;"",N96=""),"Online assessment",IF(AND(J96="",I96&lt;&gt;""),"Application","")))))</f>
        <v/>
      </c>
      <c r="R96" s="5">
        <f>IF(P96="","",P96-TODAY())</f>
        <v/>
      </c>
      <c r="S96" s="5">
        <f>IF(A96="","",IF(AND(Q96&lt;&gt;"",R96&lt;0),"Missed: "&amp;Q96,IF(AND(Q96&lt;&gt;"",R96=0),Q96&amp;" due today",IF(AND(Q96&lt;&gt;"",R96=1),Q96&amp;" due tomorrow",IF(AND(Q96&lt;&gt;"",R96&lt;=Settings!$B$3),Q96&amp;" due in "&amp;R96&amp;" days",IF(AND(K96="Saved",J96="",H96&lt;&gt;"",TODAY()-H96&gt;=Settings!$B$4),"Saved "&amp;(TODAY()-H96)&amp;" days ago: apply or drop it",IF(AND(K96="Applied",J96&lt;&gt;"",Q96="",TODAY()-J96&gt;=Settings!$B$5),"No reply in "&amp;(TODAY()-J96)&amp;" days: mark Ghosted?","")))))))</f>
        <v/>
      </c>
    </row>
    <row r="97">
      <c r="H97" s="3" t="n"/>
      <c r="I97" s="3" t="n"/>
      <c r="J97" s="3" t="n"/>
      <c r="M97" s="3" t="n"/>
      <c r="N97" s="3" t="n"/>
      <c r="O97" s="3" t="n"/>
      <c r="P97" s="4">
        <f>IF(Q97="","",IF(Q97="Offer decision",O97,IF(Q97="Online assessment",M97,I97)))</f>
        <v/>
      </c>
      <c r="Q97" s="5">
        <f>IF(A97="","",IF(OR(K97="Rejected",K97="Ghosted"),"",IF(K97="Offer",IF(O97="","","Offer decision"),IF(AND(M97&lt;&gt;"",N97=""),"Online assessment",IF(AND(J97="",I97&lt;&gt;""),"Application","")))))</f>
        <v/>
      </c>
      <c r="R97" s="5">
        <f>IF(P97="","",P97-TODAY())</f>
        <v/>
      </c>
      <c r="S97" s="5">
        <f>IF(A97="","",IF(AND(Q97&lt;&gt;"",R97&lt;0),"Missed: "&amp;Q97,IF(AND(Q97&lt;&gt;"",R97=0),Q97&amp;" due today",IF(AND(Q97&lt;&gt;"",R97=1),Q97&amp;" due tomorrow",IF(AND(Q97&lt;&gt;"",R97&lt;=Settings!$B$3),Q97&amp;" due in "&amp;R97&amp;" days",IF(AND(K97="Saved",J97="",H97&lt;&gt;"",TODAY()-H97&gt;=Settings!$B$4),"Saved "&amp;(TODAY()-H97)&amp;" days ago: apply or drop it",IF(AND(K97="Applied",J97&lt;&gt;"",Q97="",TODAY()-J97&gt;=Settings!$B$5),"No reply in "&amp;(TODAY()-J97)&amp;" days: mark Ghosted?","")))))))</f>
        <v/>
      </c>
    </row>
    <row r="98">
      <c r="H98" s="3" t="n"/>
      <c r="I98" s="3" t="n"/>
      <c r="J98" s="3" t="n"/>
      <c r="M98" s="3" t="n"/>
      <c r="N98" s="3" t="n"/>
      <c r="O98" s="3" t="n"/>
      <c r="P98" s="4">
        <f>IF(Q98="","",IF(Q98="Offer decision",O98,IF(Q98="Online assessment",M98,I98)))</f>
        <v/>
      </c>
      <c r="Q98" s="5">
        <f>IF(A98="","",IF(OR(K98="Rejected",K98="Ghosted"),"",IF(K98="Offer",IF(O98="","","Offer decision"),IF(AND(M98&lt;&gt;"",N98=""),"Online assessment",IF(AND(J98="",I98&lt;&gt;""),"Application","")))))</f>
        <v/>
      </c>
      <c r="R98" s="5">
        <f>IF(P98="","",P98-TODAY())</f>
        <v/>
      </c>
      <c r="S98" s="5">
        <f>IF(A98="","",IF(AND(Q98&lt;&gt;"",R98&lt;0),"Missed: "&amp;Q98,IF(AND(Q98&lt;&gt;"",R98=0),Q98&amp;" due today",IF(AND(Q98&lt;&gt;"",R98=1),Q98&amp;" due tomorrow",IF(AND(Q98&lt;&gt;"",R98&lt;=Settings!$B$3),Q98&amp;" due in "&amp;R98&amp;" days",IF(AND(K98="Saved",J98="",H98&lt;&gt;"",TODAY()-H98&gt;=Settings!$B$4),"Saved "&amp;(TODAY()-H98)&amp;" days ago: apply or drop it",IF(AND(K98="Applied",J98&lt;&gt;"",Q98="",TODAY()-J98&gt;=Settings!$B$5),"No reply in "&amp;(TODAY()-J98)&amp;" days: mark Ghosted?","")))))))</f>
        <v/>
      </c>
    </row>
    <row r="99">
      <c r="H99" s="3" t="n"/>
      <c r="I99" s="3" t="n"/>
      <c r="J99" s="3" t="n"/>
      <c r="M99" s="3" t="n"/>
      <c r="N99" s="3" t="n"/>
      <c r="O99" s="3" t="n"/>
      <c r="P99" s="4">
        <f>IF(Q99="","",IF(Q99="Offer decision",O99,IF(Q99="Online assessment",M99,I99)))</f>
        <v/>
      </c>
      <c r="Q99" s="5">
        <f>IF(A99="","",IF(OR(K99="Rejected",K99="Ghosted"),"",IF(K99="Offer",IF(O99="","","Offer decision"),IF(AND(M99&lt;&gt;"",N99=""),"Online assessment",IF(AND(J99="",I99&lt;&gt;""),"Application","")))))</f>
        <v/>
      </c>
      <c r="R99" s="5">
        <f>IF(P99="","",P99-TODAY())</f>
        <v/>
      </c>
      <c r="S99" s="5">
        <f>IF(A99="","",IF(AND(Q99&lt;&gt;"",R99&lt;0),"Missed: "&amp;Q99,IF(AND(Q99&lt;&gt;"",R99=0),Q99&amp;" due today",IF(AND(Q99&lt;&gt;"",R99=1),Q99&amp;" due tomorrow",IF(AND(Q99&lt;&gt;"",R99&lt;=Settings!$B$3),Q99&amp;" due in "&amp;R99&amp;" days",IF(AND(K99="Saved",J99="",H99&lt;&gt;"",TODAY()-H99&gt;=Settings!$B$4),"Saved "&amp;(TODAY()-H99)&amp;" days ago: apply or drop it",IF(AND(K99="Applied",J99&lt;&gt;"",Q99="",TODAY()-J99&gt;=Settings!$B$5),"No reply in "&amp;(TODAY()-J99)&amp;" days: mark Ghosted?","")))))))</f>
        <v/>
      </c>
    </row>
    <row r="100">
      <c r="H100" s="3" t="n"/>
      <c r="I100" s="3" t="n"/>
      <c r="J100" s="3" t="n"/>
      <c r="M100" s="3" t="n"/>
      <c r="N100" s="3" t="n"/>
      <c r="O100" s="3" t="n"/>
      <c r="P100" s="4">
        <f>IF(Q100="","",IF(Q100="Offer decision",O100,IF(Q100="Online assessment",M100,I100)))</f>
        <v/>
      </c>
      <c r="Q100" s="5">
        <f>IF(A100="","",IF(OR(K100="Rejected",K100="Ghosted"),"",IF(K100="Offer",IF(O100="","","Offer decision"),IF(AND(M100&lt;&gt;"",N100=""),"Online assessment",IF(AND(J100="",I100&lt;&gt;""),"Application","")))))</f>
        <v/>
      </c>
      <c r="R100" s="5">
        <f>IF(P100="","",P100-TODAY())</f>
        <v/>
      </c>
      <c r="S100" s="5">
        <f>IF(A100="","",IF(AND(Q100&lt;&gt;"",R100&lt;0),"Missed: "&amp;Q100,IF(AND(Q100&lt;&gt;"",R100=0),Q100&amp;" due today",IF(AND(Q100&lt;&gt;"",R100=1),Q100&amp;" due tomorrow",IF(AND(Q100&lt;&gt;"",R100&lt;=Settings!$B$3),Q100&amp;" due in "&amp;R100&amp;" days",IF(AND(K100="Saved",J100="",H100&lt;&gt;"",TODAY()-H100&gt;=Settings!$B$4),"Saved "&amp;(TODAY()-H100)&amp;" days ago: apply or drop it",IF(AND(K100="Applied",J100&lt;&gt;"",Q100="",TODAY()-J100&gt;=Settings!$B$5),"No reply in "&amp;(TODAY()-J100)&amp;" days: mark Ghosted?","")))))))</f>
        <v/>
      </c>
    </row>
    <row r="101">
      <c r="H101" s="3" t="n"/>
      <c r="I101" s="3" t="n"/>
      <c r="J101" s="3" t="n"/>
      <c r="M101" s="3" t="n"/>
      <c r="N101" s="3" t="n"/>
      <c r="O101" s="3" t="n"/>
      <c r="P101" s="4">
        <f>IF(Q101="","",IF(Q101="Offer decision",O101,IF(Q101="Online assessment",M101,I101)))</f>
        <v/>
      </c>
      <c r="Q101" s="5">
        <f>IF(A101="","",IF(OR(K101="Rejected",K101="Ghosted"),"",IF(K101="Offer",IF(O101="","","Offer decision"),IF(AND(M101&lt;&gt;"",N101=""),"Online assessment",IF(AND(J101="",I101&lt;&gt;""),"Application","")))))</f>
        <v/>
      </c>
      <c r="R101" s="5">
        <f>IF(P101="","",P101-TODAY())</f>
        <v/>
      </c>
      <c r="S101" s="5">
        <f>IF(A101="","",IF(AND(Q101&lt;&gt;"",R101&lt;0),"Missed: "&amp;Q101,IF(AND(Q101&lt;&gt;"",R101=0),Q101&amp;" due today",IF(AND(Q101&lt;&gt;"",R101=1),Q101&amp;" due tomorrow",IF(AND(Q101&lt;&gt;"",R101&lt;=Settings!$B$3),Q101&amp;" due in "&amp;R101&amp;" days",IF(AND(K101="Saved",J101="",H101&lt;&gt;"",TODAY()-H101&gt;=Settings!$B$4),"Saved "&amp;(TODAY()-H101)&amp;" days ago: apply or drop it",IF(AND(K101="Applied",J101&lt;&gt;"",Q101="",TODAY()-J101&gt;=Settings!$B$5),"No reply in "&amp;(TODAY()-J101)&amp;" days: mark Ghosted?","")))))))</f>
        <v/>
      </c>
    </row>
    <row r="102">
      <c r="H102" s="3" t="n"/>
      <c r="I102" s="3" t="n"/>
      <c r="J102" s="3" t="n"/>
      <c r="M102" s="3" t="n"/>
      <c r="N102" s="3" t="n"/>
      <c r="O102" s="3" t="n"/>
      <c r="P102" s="4">
        <f>IF(Q102="","",IF(Q102="Offer decision",O102,IF(Q102="Online assessment",M102,I102)))</f>
        <v/>
      </c>
      <c r="Q102" s="5">
        <f>IF(A102="","",IF(OR(K102="Rejected",K102="Ghosted"),"",IF(K102="Offer",IF(O102="","","Offer decision"),IF(AND(M102&lt;&gt;"",N102=""),"Online assessment",IF(AND(J102="",I102&lt;&gt;""),"Application","")))))</f>
        <v/>
      </c>
      <c r="R102" s="5">
        <f>IF(P102="","",P102-TODAY())</f>
        <v/>
      </c>
      <c r="S102" s="5">
        <f>IF(A102="","",IF(AND(Q102&lt;&gt;"",R102&lt;0),"Missed: "&amp;Q102,IF(AND(Q102&lt;&gt;"",R102=0),Q102&amp;" due today",IF(AND(Q102&lt;&gt;"",R102=1),Q102&amp;" due tomorrow",IF(AND(Q102&lt;&gt;"",R102&lt;=Settings!$B$3),Q102&amp;" due in "&amp;R102&amp;" days",IF(AND(K102="Saved",J102="",H102&lt;&gt;"",TODAY()-H102&gt;=Settings!$B$4),"Saved "&amp;(TODAY()-H102)&amp;" days ago: apply or drop it",IF(AND(K102="Applied",J102&lt;&gt;"",Q102="",TODAY()-J102&gt;=Settings!$B$5),"No reply in "&amp;(TODAY()-J102)&amp;" days: mark Ghosted?","")))))))</f>
        <v/>
      </c>
    </row>
    <row r="103">
      <c r="H103" s="3" t="n"/>
      <c r="I103" s="3" t="n"/>
      <c r="J103" s="3" t="n"/>
      <c r="M103" s="3" t="n"/>
      <c r="N103" s="3" t="n"/>
      <c r="O103" s="3" t="n"/>
      <c r="P103" s="4">
        <f>IF(Q103="","",IF(Q103="Offer decision",O103,IF(Q103="Online assessment",M103,I103)))</f>
        <v/>
      </c>
      <c r="Q103" s="5">
        <f>IF(A103="","",IF(OR(K103="Rejected",K103="Ghosted"),"",IF(K103="Offer",IF(O103="","","Offer decision"),IF(AND(M103&lt;&gt;"",N103=""),"Online assessment",IF(AND(J103="",I103&lt;&gt;""),"Application","")))))</f>
        <v/>
      </c>
      <c r="R103" s="5">
        <f>IF(P103="","",P103-TODAY())</f>
        <v/>
      </c>
      <c r="S103" s="5">
        <f>IF(A103="","",IF(AND(Q103&lt;&gt;"",R103&lt;0),"Missed: "&amp;Q103,IF(AND(Q103&lt;&gt;"",R103=0),Q103&amp;" due today",IF(AND(Q103&lt;&gt;"",R103=1),Q103&amp;" due tomorrow",IF(AND(Q103&lt;&gt;"",R103&lt;=Settings!$B$3),Q103&amp;" due in "&amp;R103&amp;" days",IF(AND(K103="Saved",J103="",H103&lt;&gt;"",TODAY()-H103&gt;=Settings!$B$4),"Saved "&amp;(TODAY()-H103)&amp;" days ago: apply or drop it",IF(AND(K103="Applied",J103&lt;&gt;"",Q103="",TODAY()-J103&gt;=Settings!$B$5),"No reply in "&amp;(TODAY()-J103)&amp;" days: mark Ghosted?","")))))))</f>
        <v/>
      </c>
    </row>
    <row r="104">
      <c r="H104" s="3" t="n"/>
      <c r="I104" s="3" t="n"/>
      <c r="J104" s="3" t="n"/>
      <c r="M104" s="3" t="n"/>
      <c r="N104" s="3" t="n"/>
      <c r="O104" s="3" t="n"/>
      <c r="P104" s="4">
        <f>IF(Q104="","",IF(Q104="Offer decision",O104,IF(Q104="Online assessment",M104,I104)))</f>
        <v/>
      </c>
      <c r="Q104" s="5">
        <f>IF(A104="","",IF(OR(K104="Rejected",K104="Ghosted"),"",IF(K104="Offer",IF(O104="","","Offer decision"),IF(AND(M104&lt;&gt;"",N104=""),"Online assessment",IF(AND(J104="",I104&lt;&gt;""),"Application","")))))</f>
        <v/>
      </c>
      <c r="R104" s="5">
        <f>IF(P104="","",P104-TODAY())</f>
        <v/>
      </c>
      <c r="S104" s="5">
        <f>IF(A104="","",IF(AND(Q104&lt;&gt;"",R104&lt;0),"Missed: "&amp;Q104,IF(AND(Q104&lt;&gt;"",R104=0),Q104&amp;" due today",IF(AND(Q104&lt;&gt;"",R104=1),Q104&amp;" due tomorrow",IF(AND(Q104&lt;&gt;"",R104&lt;=Settings!$B$3),Q104&amp;" due in "&amp;R104&amp;" days",IF(AND(K104="Saved",J104="",H104&lt;&gt;"",TODAY()-H104&gt;=Settings!$B$4),"Saved "&amp;(TODAY()-H104)&amp;" days ago: apply or drop it",IF(AND(K104="Applied",J104&lt;&gt;"",Q104="",TODAY()-J104&gt;=Settings!$B$5),"No reply in "&amp;(TODAY()-J104)&amp;" days: mark Ghosted?","")))))))</f>
        <v/>
      </c>
    </row>
    <row r="105">
      <c r="H105" s="3" t="n"/>
      <c r="I105" s="3" t="n"/>
      <c r="J105" s="3" t="n"/>
      <c r="M105" s="3" t="n"/>
      <c r="N105" s="3" t="n"/>
      <c r="O105" s="3" t="n"/>
      <c r="P105" s="4">
        <f>IF(Q105="","",IF(Q105="Offer decision",O105,IF(Q105="Online assessment",M105,I105)))</f>
        <v/>
      </c>
      <c r="Q105" s="5">
        <f>IF(A105="","",IF(OR(K105="Rejected",K105="Ghosted"),"",IF(K105="Offer",IF(O105="","","Offer decision"),IF(AND(M105&lt;&gt;"",N105=""),"Online assessment",IF(AND(J105="",I105&lt;&gt;""),"Application","")))))</f>
        <v/>
      </c>
      <c r="R105" s="5">
        <f>IF(P105="","",P105-TODAY())</f>
        <v/>
      </c>
      <c r="S105" s="5">
        <f>IF(A105="","",IF(AND(Q105&lt;&gt;"",R105&lt;0),"Missed: "&amp;Q105,IF(AND(Q105&lt;&gt;"",R105=0),Q105&amp;" due today",IF(AND(Q105&lt;&gt;"",R105=1),Q105&amp;" due tomorrow",IF(AND(Q105&lt;&gt;"",R105&lt;=Settings!$B$3),Q105&amp;" due in "&amp;R105&amp;" days",IF(AND(K105="Saved",J105="",H105&lt;&gt;"",TODAY()-H105&gt;=Settings!$B$4),"Saved "&amp;(TODAY()-H105)&amp;" days ago: apply or drop it",IF(AND(K105="Applied",J105&lt;&gt;"",Q105="",TODAY()-J105&gt;=Settings!$B$5),"No reply in "&amp;(TODAY()-J105)&amp;" days: mark Ghosted?","")))))))</f>
        <v/>
      </c>
    </row>
    <row r="106">
      <c r="H106" s="3" t="n"/>
      <c r="I106" s="3" t="n"/>
      <c r="J106" s="3" t="n"/>
      <c r="M106" s="3" t="n"/>
      <c r="N106" s="3" t="n"/>
      <c r="O106" s="3" t="n"/>
      <c r="P106" s="4">
        <f>IF(Q106="","",IF(Q106="Offer decision",O106,IF(Q106="Online assessment",M106,I106)))</f>
        <v/>
      </c>
      <c r="Q106" s="5">
        <f>IF(A106="","",IF(OR(K106="Rejected",K106="Ghosted"),"",IF(K106="Offer",IF(O106="","","Offer decision"),IF(AND(M106&lt;&gt;"",N106=""),"Online assessment",IF(AND(J106="",I106&lt;&gt;""),"Application","")))))</f>
        <v/>
      </c>
      <c r="R106" s="5">
        <f>IF(P106="","",P106-TODAY())</f>
        <v/>
      </c>
      <c r="S106" s="5">
        <f>IF(A106="","",IF(AND(Q106&lt;&gt;"",R106&lt;0),"Missed: "&amp;Q106,IF(AND(Q106&lt;&gt;"",R106=0),Q106&amp;" due today",IF(AND(Q106&lt;&gt;"",R106=1),Q106&amp;" due tomorrow",IF(AND(Q106&lt;&gt;"",R106&lt;=Settings!$B$3),Q106&amp;" due in "&amp;R106&amp;" days",IF(AND(K106="Saved",J106="",H106&lt;&gt;"",TODAY()-H106&gt;=Settings!$B$4),"Saved "&amp;(TODAY()-H106)&amp;" days ago: apply or drop it",IF(AND(K106="Applied",J106&lt;&gt;"",Q106="",TODAY()-J106&gt;=Settings!$B$5),"No reply in "&amp;(TODAY()-J106)&amp;" days: mark Ghosted?","")))))))</f>
        <v/>
      </c>
    </row>
    <row r="107">
      <c r="H107" s="3" t="n"/>
      <c r="I107" s="3" t="n"/>
      <c r="J107" s="3" t="n"/>
      <c r="M107" s="3" t="n"/>
      <c r="N107" s="3" t="n"/>
      <c r="O107" s="3" t="n"/>
      <c r="P107" s="4">
        <f>IF(Q107="","",IF(Q107="Offer decision",O107,IF(Q107="Online assessment",M107,I107)))</f>
        <v/>
      </c>
      <c r="Q107" s="5">
        <f>IF(A107="","",IF(OR(K107="Rejected",K107="Ghosted"),"",IF(K107="Offer",IF(O107="","","Offer decision"),IF(AND(M107&lt;&gt;"",N107=""),"Online assessment",IF(AND(J107="",I107&lt;&gt;""),"Application","")))))</f>
        <v/>
      </c>
      <c r="R107" s="5">
        <f>IF(P107="","",P107-TODAY())</f>
        <v/>
      </c>
      <c r="S107" s="5">
        <f>IF(A107="","",IF(AND(Q107&lt;&gt;"",R107&lt;0),"Missed: "&amp;Q107,IF(AND(Q107&lt;&gt;"",R107=0),Q107&amp;" due today",IF(AND(Q107&lt;&gt;"",R107=1),Q107&amp;" due tomorrow",IF(AND(Q107&lt;&gt;"",R107&lt;=Settings!$B$3),Q107&amp;" due in "&amp;R107&amp;" days",IF(AND(K107="Saved",J107="",H107&lt;&gt;"",TODAY()-H107&gt;=Settings!$B$4),"Saved "&amp;(TODAY()-H107)&amp;" days ago: apply or drop it",IF(AND(K107="Applied",J107&lt;&gt;"",Q107="",TODAY()-J107&gt;=Settings!$B$5),"No reply in "&amp;(TODAY()-J107)&amp;" days: mark Ghosted?","")))))))</f>
        <v/>
      </c>
    </row>
    <row r="108">
      <c r="H108" s="3" t="n"/>
      <c r="I108" s="3" t="n"/>
      <c r="J108" s="3" t="n"/>
      <c r="M108" s="3" t="n"/>
      <c r="N108" s="3" t="n"/>
      <c r="O108" s="3" t="n"/>
      <c r="P108" s="4">
        <f>IF(Q108="","",IF(Q108="Offer decision",O108,IF(Q108="Online assessment",M108,I108)))</f>
        <v/>
      </c>
      <c r="Q108" s="5">
        <f>IF(A108="","",IF(OR(K108="Rejected",K108="Ghosted"),"",IF(K108="Offer",IF(O108="","","Offer decision"),IF(AND(M108&lt;&gt;"",N108=""),"Online assessment",IF(AND(J108="",I108&lt;&gt;""),"Application","")))))</f>
        <v/>
      </c>
      <c r="R108" s="5">
        <f>IF(P108="","",P108-TODAY())</f>
        <v/>
      </c>
      <c r="S108" s="5">
        <f>IF(A108="","",IF(AND(Q108&lt;&gt;"",R108&lt;0),"Missed: "&amp;Q108,IF(AND(Q108&lt;&gt;"",R108=0),Q108&amp;" due today",IF(AND(Q108&lt;&gt;"",R108=1),Q108&amp;" due tomorrow",IF(AND(Q108&lt;&gt;"",R108&lt;=Settings!$B$3),Q108&amp;" due in "&amp;R108&amp;" days",IF(AND(K108="Saved",J108="",H108&lt;&gt;"",TODAY()-H108&gt;=Settings!$B$4),"Saved "&amp;(TODAY()-H108)&amp;" days ago: apply or drop it",IF(AND(K108="Applied",J108&lt;&gt;"",Q108="",TODAY()-J108&gt;=Settings!$B$5),"No reply in "&amp;(TODAY()-J108)&amp;" days: mark Ghosted?","")))))))</f>
        <v/>
      </c>
    </row>
    <row r="109">
      <c r="H109" s="3" t="n"/>
      <c r="I109" s="3" t="n"/>
      <c r="J109" s="3" t="n"/>
      <c r="M109" s="3" t="n"/>
      <c r="N109" s="3" t="n"/>
      <c r="O109" s="3" t="n"/>
      <c r="P109" s="4">
        <f>IF(Q109="","",IF(Q109="Offer decision",O109,IF(Q109="Online assessment",M109,I109)))</f>
        <v/>
      </c>
      <c r="Q109" s="5">
        <f>IF(A109="","",IF(OR(K109="Rejected",K109="Ghosted"),"",IF(K109="Offer",IF(O109="","","Offer decision"),IF(AND(M109&lt;&gt;"",N109=""),"Online assessment",IF(AND(J109="",I109&lt;&gt;""),"Application","")))))</f>
        <v/>
      </c>
      <c r="R109" s="5">
        <f>IF(P109="","",P109-TODAY())</f>
        <v/>
      </c>
      <c r="S109" s="5">
        <f>IF(A109="","",IF(AND(Q109&lt;&gt;"",R109&lt;0),"Missed: "&amp;Q109,IF(AND(Q109&lt;&gt;"",R109=0),Q109&amp;" due today",IF(AND(Q109&lt;&gt;"",R109=1),Q109&amp;" due tomorrow",IF(AND(Q109&lt;&gt;"",R109&lt;=Settings!$B$3),Q109&amp;" due in "&amp;R109&amp;" days",IF(AND(K109="Saved",J109="",H109&lt;&gt;"",TODAY()-H109&gt;=Settings!$B$4),"Saved "&amp;(TODAY()-H109)&amp;" days ago: apply or drop it",IF(AND(K109="Applied",J109&lt;&gt;"",Q109="",TODAY()-J109&gt;=Settings!$B$5),"No reply in "&amp;(TODAY()-J109)&amp;" days: mark Ghosted?","")))))))</f>
        <v/>
      </c>
    </row>
    <row r="110">
      <c r="H110" s="3" t="n"/>
      <c r="I110" s="3" t="n"/>
      <c r="J110" s="3" t="n"/>
      <c r="M110" s="3" t="n"/>
      <c r="N110" s="3" t="n"/>
      <c r="O110" s="3" t="n"/>
      <c r="P110" s="4">
        <f>IF(Q110="","",IF(Q110="Offer decision",O110,IF(Q110="Online assessment",M110,I110)))</f>
        <v/>
      </c>
      <c r="Q110" s="5">
        <f>IF(A110="","",IF(OR(K110="Rejected",K110="Ghosted"),"",IF(K110="Offer",IF(O110="","","Offer decision"),IF(AND(M110&lt;&gt;"",N110=""),"Online assessment",IF(AND(J110="",I110&lt;&gt;""),"Application","")))))</f>
        <v/>
      </c>
      <c r="R110" s="5">
        <f>IF(P110="","",P110-TODAY())</f>
        <v/>
      </c>
      <c r="S110" s="5">
        <f>IF(A110="","",IF(AND(Q110&lt;&gt;"",R110&lt;0),"Missed: "&amp;Q110,IF(AND(Q110&lt;&gt;"",R110=0),Q110&amp;" due today",IF(AND(Q110&lt;&gt;"",R110=1),Q110&amp;" due tomorrow",IF(AND(Q110&lt;&gt;"",R110&lt;=Settings!$B$3),Q110&amp;" due in "&amp;R110&amp;" days",IF(AND(K110="Saved",J110="",H110&lt;&gt;"",TODAY()-H110&gt;=Settings!$B$4),"Saved "&amp;(TODAY()-H110)&amp;" days ago: apply or drop it",IF(AND(K110="Applied",J110&lt;&gt;"",Q110="",TODAY()-J110&gt;=Settings!$B$5),"No reply in "&amp;(TODAY()-J110)&amp;" days: mark Ghosted?","")))))))</f>
        <v/>
      </c>
    </row>
    <row r="111">
      <c r="H111" s="3" t="n"/>
      <c r="I111" s="3" t="n"/>
      <c r="J111" s="3" t="n"/>
      <c r="M111" s="3" t="n"/>
      <c r="N111" s="3" t="n"/>
      <c r="O111" s="3" t="n"/>
      <c r="P111" s="4">
        <f>IF(Q111="","",IF(Q111="Offer decision",O111,IF(Q111="Online assessment",M111,I111)))</f>
        <v/>
      </c>
      <c r="Q111" s="5">
        <f>IF(A111="","",IF(OR(K111="Rejected",K111="Ghosted"),"",IF(K111="Offer",IF(O111="","","Offer decision"),IF(AND(M111&lt;&gt;"",N111=""),"Online assessment",IF(AND(J111="",I111&lt;&gt;""),"Application","")))))</f>
        <v/>
      </c>
      <c r="R111" s="5">
        <f>IF(P111="","",P111-TODAY())</f>
        <v/>
      </c>
      <c r="S111" s="5">
        <f>IF(A111="","",IF(AND(Q111&lt;&gt;"",R111&lt;0),"Missed: "&amp;Q111,IF(AND(Q111&lt;&gt;"",R111=0),Q111&amp;" due today",IF(AND(Q111&lt;&gt;"",R111=1),Q111&amp;" due tomorrow",IF(AND(Q111&lt;&gt;"",R111&lt;=Settings!$B$3),Q111&amp;" due in "&amp;R111&amp;" days",IF(AND(K111="Saved",J111="",H111&lt;&gt;"",TODAY()-H111&gt;=Settings!$B$4),"Saved "&amp;(TODAY()-H111)&amp;" days ago: apply or drop it",IF(AND(K111="Applied",J111&lt;&gt;"",Q111="",TODAY()-J111&gt;=Settings!$B$5),"No reply in "&amp;(TODAY()-J111)&amp;" days: mark Ghosted?","")))))))</f>
        <v/>
      </c>
    </row>
    <row r="112">
      <c r="H112" s="3" t="n"/>
      <c r="I112" s="3" t="n"/>
      <c r="J112" s="3" t="n"/>
      <c r="M112" s="3" t="n"/>
      <c r="N112" s="3" t="n"/>
      <c r="O112" s="3" t="n"/>
      <c r="P112" s="4">
        <f>IF(Q112="","",IF(Q112="Offer decision",O112,IF(Q112="Online assessment",M112,I112)))</f>
        <v/>
      </c>
      <c r="Q112" s="5">
        <f>IF(A112="","",IF(OR(K112="Rejected",K112="Ghosted"),"",IF(K112="Offer",IF(O112="","","Offer decision"),IF(AND(M112&lt;&gt;"",N112=""),"Online assessment",IF(AND(J112="",I112&lt;&gt;""),"Application","")))))</f>
        <v/>
      </c>
      <c r="R112" s="5">
        <f>IF(P112="","",P112-TODAY())</f>
        <v/>
      </c>
      <c r="S112" s="5">
        <f>IF(A112="","",IF(AND(Q112&lt;&gt;"",R112&lt;0),"Missed: "&amp;Q112,IF(AND(Q112&lt;&gt;"",R112=0),Q112&amp;" due today",IF(AND(Q112&lt;&gt;"",R112=1),Q112&amp;" due tomorrow",IF(AND(Q112&lt;&gt;"",R112&lt;=Settings!$B$3),Q112&amp;" due in "&amp;R112&amp;" days",IF(AND(K112="Saved",J112="",H112&lt;&gt;"",TODAY()-H112&gt;=Settings!$B$4),"Saved "&amp;(TODAY()-H112)&amp;" days ago: apply or drop it",IF(AND(K112="Applied",J112&lt;&gt;"",Q112="",TODAY()-J112&gt;=Settings!$B$5),"No reply in "&amp;(TODAY()-J112)&amp;" days: mark Ghosted?","")))))))</f>
        <v/>
      </c>
    </row>
    <row r="113">
      <c r="H113" s="3" t="n"/>
      <c r="I113" s="3" t="n"/>
      <c r="J113" s="3" t="n"/>
      <c r="M113" s="3" t="n"/>
      <c r="N113" s="3" t="n"/>
      <c r="O113" s="3" t="n"/>
      <c r="P113" s="4">
        <f>IF(Q113="","",IF(Q113="Offer decision",O113,IF(Q113="Online assessment",M113,I113)))</f>
        <v/>
      </c>
      <c r="Q113" s="5">
        <f>IF(A113="","",IF(OR(K113="Rejected",K113="Ghosted"),"",IF(K113="Offer",IF(O113="","","Offer decision"),IF(AND(M113&lt;&gt;"",N113=""),"Online assessment",IF(AND(J113="",I113&lt;&gt;""),"Application","")))))</f>
        <v/>
      </c>
      <c r="R113" s="5">
        <f>IF(P113="","",P113-TODAY())</f>
        <v/>
      </c>
      <c r="S113" s="5">
        <f>IF(A113="","",IF(AND(Q113&lt;&gt;"",R113&lt;0),"Missed: "&amp;Q113,IF(AND(Q113&lt;&gt;"",R113=0),Q113&amp;" due today",IF(AND(Q113&lt;&gt;"",R113=1),Q113&amp;" due tomorrow",IF(AND(Q113&lt;&gt;"",R113&lt;=Settings!$B$3),Q113&amp;" due in "&amp;R113&amp;" days",IF(AND(K113="Saved",J113="",H113&lt;&gt;"",TODAY()-H113&gt;=Settings!$B$4),"Saved "&amp;(TODAY()-H113)&amp;" days ago: apply or drop it",IF(AND(K113="Applied",J113&lt;&gt;"",Q113="",TODAY()-J113&gt;=Settings!$B$5),"No reply in "&amp;(TODAY()-J113)&amp;" days: mark Ghosted?","")))))))</f>
        <v/>
      </c>
    </row>
    <row r="114">
      <c r="H114" s="3" t="n"/>
      <c r="I114" s="3" t="n"/>
      <c r="J114" s="3" t="n"/>
      <c r="M114" s="3" t="n"/>
      <c r="N114" s="3" t="n"/>
      <c r="O114" s="3" t="n"/>
      <c r="P114" s="4">
        <f>IF(Q114="","",IF(Q114="Offer decision",O114,IF(Q114="Online assessment",M114,I114)))</f>
        <v/>
      </c>
      <c r="Q114" s="5">
        <f>IF(A114="","",IF(OR(K114="Rejected",K114="Ghosted"),"",IF(K114="Offer",IF(O114="","","Offer decision"),IF(AND(M114&lt;&gt;"",N114=""),"Online assessment",IF(AND(J114="",I114&lt;&gt;""),"Application","")))))</f>
        <v/>
      </c>
      <c r="R114" s="5">
        <f>IF(P114="","",P114-TODAY())</f>
        <v/>
      </c>
      <c r="S114" s="5">
        <f>IF(A114="","",IF(AND(Q114&lt;&gt;"",R114&lt;0),"Missed: "&amp;Q114,IF(AND(Q114&lt;&gt;"",R114=0),Q114&amp;" due today",IF(AND(Q114&lt;&gt;"",R114=1),Q114&amp;" due tomorrow",IF(AND(Q114&lt;&gt;"",R114&lt;=Settings!$B$3),Q114&amp;" due in "&amp;R114&amp;" days",IF(AND(K114="Saved",J114="",H114&lt;&gt;"",TODAY()-H114&gt;=Settings!$B$4),"Saved "&amp;(TODAY()-H114)&amp;" days ago: apply or drop it",IF(AND(K114="Applied",J114&lt;&gt;"",Q114="",TODAY()-J114&gt;=Settings!$B$5),"No reply in "&amp;(TODAY()-J114)&amp;" days: mark Ghosted?","")))))))</f>
        <v/>
      </c>
    </row>
    <row r="115">
      <c r="H115" s="3" t="n"/>
      <c r="I115" s="3" t="n"/>
      <c r="J115" s="3" t="n"/>
      <c r="M115" s="3" t="n"/>
      <c r="N115" s="3" t="n"/>
      <c r="O115" s="3" t="n"/>
      <c r="P115" s="4">
        <f>IF(Q115="","",IF(Q115="Offer decision",O115,IF(Q115="Online assessment",M115,I115)))</f>
        <v/>
      </c>
      <c r="Q115" s="5">
        <f>IF(A115="","",IF(OR(K115="Rejected",K115="Ghosted"),"",IF(K115="Offer",IF(O115="","","Offer decision"),IF(AND(M115&lt;&gt;"",N115=""),"Online assessment",IF(AND(J115="",I115&lt;&gt;""),"Application","")))))</f>
        <v/>
      </c>
      <c r="R115" s="5">
        <f>IF(P115="","",P115-TODAY())</f>
        <v/>
      </c>
      <c r="S115" s="5">
        <f>IF(A115="","",IF(AND(Q115&lt;&gt;"",R115&lt;0),"Missed: "&amp;Q115,IF(AND(Q115&lt;&gt;"",R115=0),Q115&amp;" due today",IF(AND(Q115&lt;&gt;"",R115=1),Q115&amp;" due tomorrow",IF(AND(Q115&lt;&gt;"",R115&lt;=Settings!$B$3),Q115&amp;" due in "&amp;R115&amp;" days",IF(AND(K115="Saved",J115="",H115&lt;&gt;"",TODAY()-H115&gt;=Settings!$B$4),"Saved "&amp;(TODAY()-H115)&amp;" days ago: apply or drop it",IF(AND(K115="Applied",J115&lt;&gt;"",Q115="",TODAY()-J115&gt;=Settings!$B$5),"No reply in "&amp;(TODAY()-J115)&amp;" days: mark Ghosted?","")))))))</f>
        <v/>
      </c>
    </row>
    <row r="116">
      <c r="H116" s="3" t="n"/>
      <c r="I116" s="3" t="n"/>
      <c r="J116" s="3" t="n"/>
      <c r="M116" s="3" t="n"/>
      <c r="N116" s="3" t="n"/>
      <c r="O116" s="3" t="n"/>
      <c r="P116" s="4">
        <f>IF(Q116="","",IF(Q116="Offer decision",O116,IF(Q116="Online assessment",M116,I116)))</f>
        <v/>
      </c>
      <c r="Q116" s="5">
        <f>IF(A116="","",IF(OR(K116="Rejected",K116="Ghosted"),"",IF(K116="Offer",IF(O116="","","Offer decision"),IF(AND(M116&lt;&gt;"",N116=""),"Online assessment",IF(AND(J116="",I116&lt;&gt;""),"Application","")))))</f>
        <v/>
      </c>
      <c r="R116" s="5">
        <f>IF(P116="","",P116-TODAY())</f>
        <v/>
      </c>
      <c r="S116" s="5">
        <f>IF(A116="","",IF(AND(Q116&lt;&gt;"",R116&lt;0),"Missed: "&amp;Q116,IF(AND(Q116&lt;&gt;"",R116=0),Q116&amp;" due today",IF(AND(Q116&lt;&gt;"",R116=1),Q116&amp;" due tomorrow",IF(AND(Q116&lt;&gt;"",R116&lt;=Settings!$B$3),Q116&amp;" due in "&amp;R116&amp;" days",IF(AND(K116="Saved",J116="",H116&lt;&gt;"",TODAY()-H116&gt;=Settings!$B$4),"Saved "&amp;(TODAY()-H116)&amp;" days ago: apply or drop it",IF(AND(K116="Applied",J116&lt;&gt;"",Q116="",TODAY()-J116&gt;=Settings!$B$5),"No reply in "&amp;(TODAY()-J116)&amp;" days: mark Ghosted?","")))))))</f>
        <v/>
      </c>
    </row>
    <row r="117">
      <c r="H117" s="3" t="n"/>
      <c r="I117" s="3" t="n"/>
      <c r="J117" s="3" t="n"/>
      <c r="M117" s="3" t="n"/>
      <c r="N117" s="3" t="n"/>
      <c r="O117" s="3" t="n"/>
      <c r="P117" s="4">
        <f>IF(Q117="","",IF(Q117="Offer decision",O117,IF(Q117="Online assessment",M117,I117)))</f>
        <v/>
      </c>
      <c r="Q117" s="5">
        <f>IF(A117="","",IF(OR(K117="Rejected",K117="Ghosted"),"",IF(K117="Offer",IF(O117="","","Offer decision"),IF(AND(M117&lt;&gt;"",N117=""),"Online assessment",IF(AND(J117="",I117&lt;&gt;""),"Application","")))))</f>
        <v/>
      </c>
      <c r="R117" s="5">
        <f>IF(P117="","",P117-TODAY())</f>
        <v/>
      </c>
      <c r="S117" s="5">
        <f>IF(A117="","",IF(AND(Q117&lt;&gt;"",R117&lt;0),"Missed: "&amp;Q117,IF(AND(Q117&lt;&gt;"",R117=0),Q117&amp;" due today",IF(AND(Q117&lt;&gt;"",R117=1),Q117&amp;" due tomorrow",IF(AND(Q117&lt;&gt;"",R117&lt;=Settings!$B$3),Q117&amp;" due in "&amp;R117&amp;" days",IF(AND(K117="Saved",J117="",H117&lt;&gt;"",TODAY()-H117&gt;=Settings!$B$4),"Saved "&amp;(TODAY()-H117)&amp;" days ago: apply or drop it",IF(AND(K117="Applied",J117&lt;&gt;"",Q117="",TODAY()-J117&gt;=Settings!$B$5),"No reply in "&amp;(TODAY()-J117)&amp;" days: mark Ghosted?","")))))))</f>
        <v/>
      </c>
    </row>
    <row r="118">
      <c r="H118" s="3" t="n"/>
      <c r="I118" s="3" t="n"/>
      <c r="J118" s="3" t="n"/>
      <c r="M118" s="3" t="n"/>
      <c r="N118" s="3" t="n"/>
      <c r="O118" s="3" t="n"/>
      <c r="P118" s="4">
        <f>IF(Q118="","",IF(Q118="Offer decision",O118,IF(Q118="Online assessment",M118,I118)))</f>
        <v/>
      </c>
      <c r="Q118" s="5">
        <f>IF(A118="","",IF(OR(K118="Rejected",K118="Ghosted"),"",IF(K118="Offer",IF(O118="","","Offer decision"),IF(AND(M118&lt;&gt;"",N118=""),"Online assessment",IF(AND(J118="",I118&lt;&gt;""),"Application","")))))</f>
        <v/>
      </c>
      <c r="R118" s="5">
        <f>IF(P118="","",P118-TODAY())</f>
        <v/>
      </c>
      <c r="S118" s="5">
        <f>IF(A118="","",IF(AND(Q118&lt;&gt;"",R118&lt;0),"Missed: "&amp;Q118,IF(AND(Q118&lt;&gt;"",R118=0),Q118&amp;" due today",IF(AND(Q118&lt;&gt;"",R118=1),Q118&amp;" due tomorrow",IF(AND(Q118&lt;&gt;"",R118&lt;=Settings!$B$3),Q118&amp;" due in "&amp;R118&amp;" days",IF(AND(K118="Saved",J118="",H118&lt;&gt;"",TODAY()-H118&gt;=Settings!$B$4),"Saved "&amp;(TODAY()-H118)&amp;" days ago: apply or drop it",IF(AND(K118="Applied",J118&lt;&gt;"",Q118="",TODAY()-J118&gt;=Settings!$B$5),"No reply in "&amp;(TODAY()-J118)&amp;" days: mark Ghosted?","")))))))</f>
        <v/>
      </c>
    </row>
    <row r="119">
      <c r="H119" s="3" t="n"/>
      <c r="I119" s="3" t="n"/>
      <c r="J119" s="3" t="n"/>
      <c r="M119" s="3" t="n"/>
      <c r="N119" s="3" t="n"/>
      <c r="O119" s="3" t="n"/>
      <c r="P119" s="4">
        <f>IF(Q119="","",IF(Q119="Offer decision",O119,IF(Q119="Online assessment",M119,I119)))</f>
        <v/>
      </c>
      <c r="Q119" s="5">
        <f>IF(A119="","",IF(OR(K119="Rejected",K119="Ghosted"),"",IF(K119="Offer",IF(O119="","","Offer decision"),IF(AND(M119&lt;&gt;"",N119=""),"Online assessment",IF(AND(J119="",I119&lt;&gt;""),"Application","")))))</f>
        <v/>
      </c>
      <c r="R119" s="5">
        <f>IF(P119="","",P119-TODAY())</f>
        <v/>
      </c>
      <c r="S119" s="5">
        <f>IF(A119="","",IF(AND(Q119&lt;&gt;"",R119&lt;0),"Missed: "&amp;Q119,IF(AND(Q119&lt;&gt;"",R119=0),Q119&amp;" due today",IF(AND(Q119&lt;&gt;"",R119=1),Q119&amp;" due tomorrow",IF(AND(Q119&lt;&gt;"",R119&lt;=Settings!$B$3),Q119&amp;" due in "&amp;R119&amp;" days",IF(AND(K119="Saved",J119="",H119&lt;&gt;"",TODAY()-H119&gt;=Settings!$B$4),"Saved "&amp;(TODAY()-H119)&amp;" days ago: apply or drop it",IF(AND(K119="Applied",J119&lt;&gt;"",Q119="",TODAY()-J119&gt;=Settings!$B$5),"No reply in "&amp;(TODAY()-J119)&amp;" days: mark Ghosted?","")))))))</f>
        <v/>
      </c>
    </row>
    <row r="120">
      <c r="H120" s="3" t="n"/>
      <c r="I120" s="3" t="n"/>
      <c r="J120" s="3" t="n"/>
      <c r="M120" s="3" t="n"/>
      <c r="N120" s="3" t="n"/>
      <c r="O120" s="3" t="n"/>
      <c r="P120" s="4">
        <f>IF(Q120="","",IF(Q120="Offer decision",O120,IF(Q120="Online assessment",M120,I120)))</f>
        <v/>
      </c>
      <c r="Q120" s="5">
        <f>IF(A120="","",IF(OR(K120="Rejected",K120="Ghosted"),"",IF(K120="Offer",IF(O120="","","Offer decision"),IF(AND(M120&lt;&gt;"",N120=""),"Online assessment",IF(AND(J120="",I120&lt;&gt;""),"Application","")))))</f>
        <v/>
      </c>
      <c r="R120" s="5">
        <f>IF(P120="","",P120-TODAY())</f>
        <v/>
      </c>
      <c r="S120" s="5">
        <f>IF(A120="","",IF(AND(Q120&lt;&gt;"",R120&lt;0),"Missed: "&amp;Q120,IF(AND(Q120&lt;&gt;"",R120=0),Q120&amp;" due today",IF(AND(Q120&lt;&gt;"",R120=1),Q120&amp;" due tomorrow",IF(AND(Q120&lt;&gt;"",R120&lt;=Settings!$B$3),Q120&amp;" due in "&amp;R120&amp;" days",IF(AND(K120="Saved",J120="",H120&lt;&gt;"",TODAY()-H120&gt;=Settings!$B$4),"Saved "&amp;(TODAY()-H120)&amp;" days ago: apply or drop it",IF(AND(K120="Applied",J120&lt;&gt;"",Q120="",TODAY()-J120&gt;=Settings!$B$5),"No reply in "&amp;(TODAY()-J120)&amp;" days: mark Ghosted?","")))))))</f>
        <v/>
      </c>
    </row>
    <row r="121">
      <c r="H121" s="3" t="n"/>
      <c r="I121" s="3" t="n"/>
      <c r="J121" s="3" t="n"/>
      <c r="M121" s="3" t="n"/>
      <c r="N121" s="3" t="n"/>
      <c r="O121" s="3" t="n"/>
      <c r="P121" s="4">
        <f>IF(Q121="","",IF(Q121="Offer decision",O121,IF(Q121="Online assessment",M121,I121)))</f>
        <v/>
      </c>
      <c r="Q121" s="5">
        <f>IF(A121="","",IF(OR(K121="Rejected",K121="Ghosted"),"",IF(K121="Offer",IF(O121="","","Offer decision"),IF(AND(M121&lt;&gt;"",N121=""),"Online assessment",IF(AND(J121="",I121&lt;&gt;""),"Application","")))))</f>
        <v/>
      </c>
      <c r="R121" s="5">
        <f>IF(P121="","",P121-TODAY())</f>
        <v/>
      </c>
      <c r="S121" s="5">
        <f>IF(A121="","",IF(AND(Q121&lt;&gt;"",R121&lt;0),"Missed: "&amp;Q121,IF(AND(Q121&lt;&gt;"",R121=0),Q121&amp;" due today",IF(AND(Q121&lt;&gt;"",R121=1),Q121&amp;" due tomorrow",IF(AND(Q121&lt;&gt;"",R121&lt;=Settings!$B$3),Q121&amp;" due in "&amp;R121&amp;" days",IF(AND(K121="Saved",J121="",H121&lt;&gt;"",TODAY()-H121&gt;=Settings!$B$4),"Saved "&amp;(TODAY()-H121)&amp;" days ago: apply or drop it",IF(AND(K121="Applied",J121&lt;&gt;"",Q121="",TODAY()-J121&gt;=Settings!$B$5),"No reply in "&amp;(TODAY()-J121)&amp;" days: mark Ghosted?","")))))))</f>
        <v/>
      </c>
    </row>
    <row r="122">
      <c r="H122" s="3" t="n"/>
      <c r="I122" s="3" t="n"/>
      <c r="J122" s="3" t="n"/>
      <c r="M122" s="3" t="n"/>
      <c r="N122" s="3" t="n"/>
      <c r="O122" s="3" t="n"/>
      <c r="P122" s="4">
        <f>IF(Q122="","",IF(Q122="Offer decision",O122,IF(Q122="Online assessment",M122,I122)))</f>
        <v/>
      </c>
      <c r="Q122" s="5">
        <f>IF(A122="","",IF(OR(K122="Rejected",K122="Ghosted"),"",IF(K122="Offer",IF(O122="","","Offer decision"),IF(AND(M122&lt;&gt;"",N122=""),"Online assessment",IF(AND(J122="",I122&lt;&gt;""),"Application","")))))</f>
        <v/>
      </c>
      <c r="R122" s="5">
        <f>IF(P122="","",P122-TODAY())</f>
        <v/>
      </c>
      <c r="S122" s="5">
        <f>IF(A122="","",IF(AND(Q122&lt;&gt;"",R122&lt;0),"Missed: "&amp;Q122,IF(AND(Q122&lt;&gt;"",R122=0),Q122&amp;" due today",IF(AND(Q122&lt;&gt;"",R122=1),Q122&amp;" due tomorrow",IF(AND(Q122&lt;&gt;"",R122&lt;=Settings!$B$3),Q122&amp;" due in "&amp;R122&amp;" days",IF(AND(K122="Saved",J122="",H122&lt;&gt;"",TODAY()-H122&gt;=Settings!$B$4),"Saved "&amp;(TODAY()-H122)&amp;" days ago: apply or drop it",IF(AND(K122="Applied",J122&lt;&gt;"",Q122="",TODAY()-J122&gt;=Settings!$B$5),"No reply in "&amp;(TODAY()-J122)&amp;" days: mark Ghosted?","")))))))</f>
        <v/>
      </c>
    </row>
    <row r="123">
      <c r="H123" s="3" t="n"/>
      <c r="I123" s="3" t="n"/>
      <c r="J123" s="3" t="n"/>
      <c r="M123" s="3" t="n"/>
      <c r="N123" s="3" t="n"/>
      <c r="O123" s="3" t="n"/>
      <c r="P123" s="4">
        <f>IF(Q123="","",IF(Q123="Offer decision",O123,IF(Q123="Online assessment",M123,I123)))</f>
        <v/>
      </c>
      <c r="Q123" s="5">
        <f>IF(A123="","",IF(OR(K123="Rejected",K123="Ghosted"),"",IF(K123="Offer",IF(O123="","","Offer decision"),IF(AND(M123&lt;&gt;"",N123=""),"Online assessment",IF(AND(J123="",I123&lt;&gt;""),"Application","")))))</f>
        <v/>
      </c>
      <c r="R123" s="5">
        <f>IF(P123="","",P123-TODAY())</f>
        <v/>
      </c>
      <c r="S123" s="5">
        <f>IF(A123="","",IF(AND(Q123&lt;&gt;"",R123&lt;0),"Missed: "&amp;Q123,IF(AND(Q123&lt;&gt;"",R123=0),Q123&amp;" due today",IF(AND(Q123&lt;&gt;"",R123=1),Q123&amp;" due tomorrow",IF(AND(Q123&lt;&gt;"",R123&lt;=Settings!$B$3),Q123&amp;" due in "&amp;R123&amp;" days",IF(AND(K123="Saved",J123="",H123&lt;&gt;"",TODAY()-H123&gt;=Settings!$B$4),"Saved "&amp;(TODAY()-H123)&amp;" days ago: apply or drop it",IF(AND(K123="Applied",J123&lt;&gt;"",Q123="",TODAY()-J123&gt;=Settings!$B$5),"No reply in "&amp;(TODAY()-J123)&amp;" days: mark Ghosted?","")))))))</f>
        <v/>
      </c>
    </row>
    <row r="124">
      <c r="H124" s="3" t="n"/>
      <c r="I124" s="3" t="n"/>
      <c r="J124" s="3" t="n"/>
      <c r="M124" s="3" t="n"/>
      <c r="N124" s="3" t="n"/>
      <c r="O124" s="3" t="n"/>
      <c r="P124" s="4">
        <f>IF(Q124="","",IF(Q124="Offer decision",O124,IF(Q124="Online assessment",M124,I124)))</f>
        <v/>
      </c>
      <c r="Q124" s="5">
        <f>IF(A124="","",IF(OR(K124="Rejected",K124="Ghosted"),"",IF(K124="Offer",IF(O124="","","Offer decision"),IF(AND(M124&lt;&gt;"",N124=""),"Online assessment",IF(AND(J124="",I124&lt;&gt;""),"Application","")))))</f>
        <v/>
      </c>
      <c r="R124" s="5">
        <f>IF(P124="","",P124-TODAY())</f>
        <v/>
      </c>
      <c r="S124" s="5">
        <f>IF(A124="","",IF(AND(Q124&lt;&gt;"",R124&lt;0),"Missed: "&amp;Q124,IF(AND(Q124&lt;&gt;"",R124=0),Q124&amp;" due today",IF(AND(Q124&lt;&gt;"",R124=1),Q124&amp;" due tomorrow",IF(AND(Q124&lt;&gt;"",R124&lt;=Settings!$B$3),Q124&amp;" due in "&amp;R124&amp;" days",IF(AND(K124="Saved",J124="",H124&lt;&gt;"",TODAY()-H124&gt;=Settings!$B$4),"Saved "&amp;(TODAY()-H124)&amp;" days ago: apply or drop it",IF(AND(K124="Applied",J124&lt;&gt;"",Q124="",TODAY()-J124&gt;=Settings!$B$5),"No reply in "&amp;(TODAY()-J124)&amp;" days: mark Ghosted?","")))))))</f>
        <v/>
      </c>
    </row>
    <row r="125">
      <c r="H125" s="3" t="n"/>
      <c r="I125" s="3" t="n"/>
      <c r="J125" s="3" t="n"/>
      <c r="M125" s="3" t="n"/>
      <c r="N125" s="3" t="n"/>
      <c r="O125" s="3" t="n"/>
      <c r="P125" s="4">
        <f>IF(Q125="","",IF(Q125="Offer decision",O125,IF(Q125="Online assessment",M125,I125)))</f>
        <v/>
      </c>
      <c r="Q125" s="5">
        <f>IF(A125="","",IF(OR(K125="Rejected",K125="Ghosted"),"",IF(K125="Offer",IF(O125="","","Offer decision"),IF(AND(M125&lt;&gt;"",N125=""),"Online assessment",IF(AND(J125="",I125&lt;&gt;""),"Application","")))))</f>
        <v/>
      </c>
      <c r="R125" s="5">
        <f>IF(P125="","",P125-TODAY())</f>
        <v/>
      </c>
      <c r="S125" s="5">
        <f>IF(A125="","",IF(AND(Q125&lt;&gt;"",R125&lt;0),"Missed: "&amp;Q125,IF(AND(Q125&lt;&gt;"",R125=0),Q125&amp;" due today",IF(AND(Q125&lt;&gt;"",R125=1),Q125&amp;" due tomorrow",IF(AND(Q125&lt;&gt;"",R125&lt;=Settings!$B$3),Q125&amp;" due in "&amp;R125&amp;" days",IF(AND(K125="Saved",J125="",H125&lt;&gt;"",TODAY()-H125&gt;=Settings!$B$4),"Saved "&amp;(TODAY()-H125)&amp;" days ago: apply or drop it",IF(AND(K125="Applied",J125&lt;&gt;"",Q125="",TODAY()-J125&gt;=Settings!$B$5),"No reply in "&amp;(TODAY()-J125)&amp;" days: mark Ghosted?","")))))))</f>
        <v/>
      </c>
    </row>
    <row r="126">
      <c r="H126" s="3" t="n"/>
      <c r="I126" s="3" t="n"/>
      <c r="J126" s="3" t="n"/>
      <c r="M126" s="3" t="n"/>
      <c r="N126" s="3" t="n"/>
      <c r="O126" s="3" t="n"/>
      <c r="P126" s="4">
        <f>IF(Q126="","",IF(Q126="Offer decision",O126,IF(Q126="Online assessment",M126,I126)))</f>
        <v/>
      </c>
      <c r="Q126" s="5">
        <f>IF(A126="","",IF(OR(K126="Rejected",K126="Ghosted"),"",IF(K126="Offer",IF(O126="","","Offer decision"),IF(AND(M126&lt;&gt;"",N126=""),"Online assessment",IF(AND(J126="",I126&lt;&gt;""),"Application","")))))</f>
        <v/>
      </c>
      <c r="R126" s="5">
        <f>IF(P126="","",P126-TODAY())</f>
        <v/>
      </c>
      <c r="S126" s="5">
        <f>IF(A126="","",IF(AND(Q126&lt;&gt;"",R126&lt;0),"Missed: "&amp;Q126,IF(AND(Q126&lt;&gt;"",R126=0),Q126&amp;" due today",IF(AND(Q126&lt;&gt;"",R126=1),Q126&amp;" due tomorrow",IF(AND(Q126&lt;&gt;"",R126&lt;=Settings!$B$3),Q126&amp;" due in "&amp;R126&amp;" days",IF(AND(K126="Saved",J126="",H126&lt;&gt;"",TODAY()-H126&gt;=Settings!$B$4),"Saved "&amp;(TODAY()-H126)&amp;" days ago: apply or drop it",IF(AND(K126="Applied",J126&lt;&gt;"",Q126="",TODAY()-J126&gt;=Settings!$B$5),"No reply in "&amp;(TODAY()-J126)&amp;" days: mark Ghosted?","")))))))</f>
        <v/>
      </c>
    </row>
    <row r="127">
      <c r="H127" s="3" t="n"/>
      <c r="I127" s="3" t="n"/>
      <c r="J127" s="3" t="n"/>
      <c r="M127" s="3" t="n"/>
      <c r="N127" s="3" t="n"/>
      <c r="O127" s="3" t="n"/>
      <c r="P127" s="4">
        <f>IF(Q127="","",IF(Q127="Offer decision",O127,IF(Q127="Online assessment",M127,I127)))</f>
        <v/>
      </c>
      <c r="Q127" s="5">
        <f>IF(A127="","",IF(OR(K127="Rejected",K127="Ghosted"),"",IF(K127="Offer",IF(O127="","","Offer decision"),IF(AND(M127&lt;&gt;"",N127=""),"Online assessment",IF(AND(J127="",I127&lt;&gt;""),"Application","")))))</f>
        <v/>
      </c>
      <c r="R127" s="5">
        <f>IF(P127="","",P127-TODAY())</f>
        <v/>
      </c>
      <c r="S127" s="5">
        <f>IF(A127="","",IF(AND(Q127&lt;&gt;"",R127&lt;0),"Missed: "&amp;Q127,IF(AND(Q127&lt;&gt;"",R127=0),Q127&amp;" due today",IF(AND(Q127&lt;&gt;"",R127=1),Q127&amp;" due tomorrow",IF(AND(Q127&lt;&gt;"",R127&lt;=Settings!$B$3),Q127&amp;" due in "&amp;R127&amp;" days",IF(AND(K127="Saved",J127="",H127&lt;&gt;"",TODAY()-H127&gt;=Settings!$B$4),"Saved "&amp;(TODAY()-H127)&amp;" days ago: apply or drop it",IF(AND(K127="Applied",J127&lt;&gt;"",Q127="",TODAY()-J127&gt;=Settings!$B$5),"No reply in "&amp;(TODAY()-J127)&amp;" days: mark Ghosted?","")))))))</f>
        <v/>
      </c>
    </row>
    <row r="128">
      <c r="H128" s="3" t="n"/>
      <c r="I128" s="3" t="n"/>
      <c r="J128" s="3" t="n"/>
      <c r="M128" s="3" t="n"/>
      <c r="N128" s="3" t="n"/>
      <c r="O128" s="3" t="n"/>
      <c r="P128" s="4">
        <f>IF(Q128="","",IF(Q128="Offer decision",O128,IF(Q128="Online assessment",M128,I128)))</f>
        <v/>
      </c>
      <c r="Q128" s="5">
        <f>IF(A128="","",IF(OR(K128="Rejected",K128="Ghosted"),"",IF(K128="Offer",IF(O128="","","Offer decision"),IF(AND(M128&lt;&gt;"",N128=""),"Online assessment",IF(AND(J128="",I128&lt;&gt;""),"Application","")))))</f>
        <v/>
      </c>
      <c r="R128" s="5">
        <f>IF(P128="","",P128-TODAY())</f>
        <v/>
      </c>
      <c r="S128" s="5">
        <f>IF(A128="","",IF(AND(Q128&lt;&gt;"",R128&lt;0),"Missed: "&amp;Q128,IF(AND(Q128&lt;&gt;"",R128=0),Q128&amp;" due today",IF(AND(Q128&lt;&gt;"",R128=1),Q128&amp;" due tomorrow",IF(AND(Q128&lt;&gt;"",R128&lt;=Settings!$B$3),Q128&amp;" due in "&amp;R128&amp;" days",IF(AND(K128="Saved",J128="",H128&lt;&gt;"",TODAY()-H128&gt;=Settings!$B$4),"Saved "&amp;(TODAY()-H128)&amp;" days ago: apply or drop it",IF(AND(K128="Applied",J128&lt;&gt;"",Q128="",TODAY()-J128&gt;=Settings!$B$5),"No reply in "&amp;(TODAY()-J128)&amp;" days: mark Ghosted?","")))))))</f>
        <v/>
      </c>
    </row>
    <row r="129">
      <c r="H129" s="3" t="n"/>
      <c r="I129" s="3" t="n"/>
      <c r="J129" s="3" t="n"/>
      <c r="M129" s="3" t="n"/>
      <c r="N129" s="3" t="n"/>
      <c r="O129" s="3" t="n"/>
      <c r="P129" s="4">
        <f>IF(Q129="","",IF(Q129="Offer decision",O129,IF(Q129="Online assessment",M129,I129)))</f>
        <v/>
      </c>
      <c r="Q129" s="5">
        <f>IF(A129="","",IF(OR(K129="Rejected",K129="Ghosted"),"",IF(K129="Offer",IF(O129="","","Offer decision"),IF(AND(M129&lt;&gt;"",N129=""),"Online assessment",IF(AND(J129="",I129&lt;&gt;""),"Application","")))))</f>
        <v/>
      </c>
      <c r="R129" s="5">
        <f>IF(P129="","",P129-TODAY())</f>
        <v/>
      </c>
      <c r="S129" s="5">
        <f>IF(A129="","",IF(AND(Q129&lt;&gt;"",R129&lt;0),"Missed: "&amp;Q129,IF(AND(Q129&lt;&gt;"",R129=0),Q129&amp;" due today",IF(AND(Q129&lt;&gt;"",R129=1),Q129&amp;" due tomorrow",IF(AND(Q129&lt;&gt;"",R129&lt;=Settings!$B$3),Q129&amp;" due in "&amp;R129&amp;" days",IF(AND(K129="Saved",J129="",H129&lt;&gt;"",TODAY()-H129&gt;=Settings!$B$4),"Saved "&amp;(TODAY()-H129)&amp;" days ago: apply or drop it",IF(AND(K129="Applied",J129&lt;&gt;"",Q129="",TODAY()-J129&gt;=Settings!$B$5),"No reply in "&amp;(TODAY()-J129)&amp;" days: mark Ghosted?","")))))))</f>
        <v/>
      </c>
    </row>
    <row r="130">
      <c r="H130" s="3" t="n"/>
      <c r="I130" s="3" t="n"/>
      <c r="J130" s="3" t="n"/>
      <c r="M130" s="3" t="n"/>
      <c r="N130" s="3" t="n"/>
      <c r="O130" s="3" t="n"/>
      <c r="P130" s="4">
        <f>IF(Q130="","",IF(Q130="Offer decision",O130,IF(Q130="Online assessment",M130,I130)))</f>
        <v/>
      </c>
      <c r="Q130" s="5">
        <f>IF(A130="","",IF(OR(K130="Rejected",K130="Ghosted"),"",IF(K130="Offer",IF(O130="","","Offer decision"),IF(AND(M130&lt;&gt;"",N130=""),"Online assessment",IF(AND(J130="",I130&lt;&gt;""),"Application","")))))</f>
        <v/>
      </c>
      <c r="R130" s="5">
        <f>IF(P130="","",P130-TODAY())</f>
        <v/>
      </c>
      <c r="S130" s="5">
        <f>IF(A130="","",IF(AND(Q130&lt;&gt;"",R130&lt;0),"Missed: "&amp;Q130,IF(AND(Q130&lt;&gt;"",R130=0),Q130&amp;" due today",IF(AND(Q130&lt;&gt;"",R130=1),Q130&amp;" due tomorrow",IF(AND(Q130&lt;&gt;"",R130&lt;=Settings!$B$3),Q130&amp;" due in "&amp;R130&amp;" days",IF(AND(K130="Saved",J130="",H130&lt;&gt;"",TODAY()-H130&gt;=Settings!$B$4),"Saved "&amp;(TODAY()-H130)&amp;" days ago: apply or drop it",IF(AND(K130="Applied",J130&lt;&gt;"",Q130="",TODAY()-J130&gt;=Settings!$B$5),"No reply in "&amp;(TODAY()-J130)&amp;" days: mark Ghosted?","")))))))</f>
        <v/>
      </c>
    </row>
    <row r="131">
      <c r="H131" s="3" t="n"/>
      <c r="I131" s="3" t="n"/>
      <c r="J131" s="3" t="n"/>
      <c r="M131" s="3" t="n"/>
      <c r="N131" s="3" t="n"/>
      <c r="O131" s="3" t="n"/>
      <c r="P131" s="4">
        <f>IF(Q131="","",IF(Q131="Offer decision",O131,IF(Q131="Online assessment",M131,I131)))</f>
        <v/>
      </c>
      <c r="Q131" s="5">
        <f>IF(A131="","",IF(OR(K131="Rejected",K131="Ghosted"),"",IF(K131="Offer",IF(O131="","","Offer decision"),IF(AND(M131&lt;&gt;"",N131=""),"Online assessment",IF(AND(J131="",I131&lt;&gt;""),"Application","")))))</f>
        <v/>
      </c>
      <c r="R131" s="5">
        <f>IF(P131="","",P131-TODAY())</f>
        <v/>
      </c>
      <c r="S131" s="5">
        <f>IF(A131="","",IF(AND(Q131&lt;&gt;"",R131&lt;0),"Missed: "&amp;Q131,IF(AND(Q131&lt;&gt;"",R131=0),Q131&amp;" due today",IF(AND(Q131&lt;&gt;"",R131=1),Q131&amp;" due tomorrow",IF(AND(Q131&lt;&gt;"",R131&lt;=Settings!$B$3),Q131&amp;" due in "&amp;R131&amp;" days",IF(AND(K131="Saved",J131="",H131&lt;&gt;"",TODAY()-H131&gt;=Settings!$B$4),"Saved "&amp;(TODAY()-H131)&amp;" days ago: apply or drop it",IF(AND(K131="Applied",J131&lt;&gt;"",Q131="",TODAY()-J131&gt;=Settings!$B$5),"No reply in "&amp;(TODAY()-J131)&amp;" days: mark Ghosted?","")))))))</f>
        <v/>
      </c>
    </row>
    <row r="132">
      <c r="H132" s="3" t="n"/>
      <c r="I132" s="3" t="n"/>
      <c r="J132" s="3" t="n"/>
      <c r="M132" s="3" t="n"/>
      <c r="N132" s="3" t="n"/>
      <c r="O132" s="3" t="n"/>
      <c r="P132" s="4">
        <f>IF(Q132="","",IF(Q132="Offer decision",O132,IF(Q132="Online assessment",M132,I132)))</f>
        <v/>
      </c>
      <c r="Q132" s="5">
        <f>IF(A132="","",IF(OR(K132="Rejected",K132="Ghosted"),"",IF(K132="Offer",IF(O132="","","Offer decision"),IF(AND(M132&lt;&gt;"",N132=""),"Online assessment",IF(AND(J132="",I132&lt;&gt;""),"Application","")))))</f>
        <v/>
      </c>
      <c r="R132" s="5">
        <f>IF(P132="","",P132-TODAY())</f>
        <v/>
      </c>
      <c r="S132" s="5">
        <f>IF(A132="","",IF(AND(Q132&lt;&gt;"",R132&lt;0),"Missed: "&amp;Q132,IF(AND(Q132&lt;&gt;"",R132=0),Q132&amp;" due today",IF(AND(Q132&lt;&gt;"",R132=1),Q132&amp;" due tomorrow",IF(AND(Q132&lt;&gt;"",R132&lt;=Settings!$B$3),Q132&amp;" due in "&amp;R132&amp;" days",IF(AND(K132="Saved",J132="",H132&lt;&gt;"",TODAY()-H132&gt;=Settings!$B$4),"Saved "&amp;(TODAY()-H132)&amp;" days ago: apply or drop it",IF(AND(K132="Applied",J132&lt;&gt;"",Q132="",TODAY()-J132&gt;=Settings!$B$5),"No reply in "&amp;(TODAY()-J132)&amp;" days: mark Ghosted?","")))))))</f>
        <v/>
      </c>
    </row>
    <row r="133">
      <c r="H133" s="3" t="n"/>
      <c r="I133" s="3" t="n"/>
      <c r="J133" s="3" t="n"/>
      <c r="M133" s="3" t="n"/>
      <c r="N133" s="3" t="n"/>
      <c r="O133" s="3" t="n"/>
      <c r="P133" s="4">
        <f>IF(Q133="","",IF(Q133="Offer decision",O133,IF(Q133="Online assessment",M133,I133)))</f>
        <v/>
      </c>
      <c r="Q133" s="5">
        <f>IF(A133="","",IF(OR(K133="Rejected",K133="Ghosted"),"",IF(K133="Offer",IF(O133="","","Offer decision"),IF(AND(M133&lt;&gt;"",N133=""),"Online assessment",IF(AND(J133="",I133&lt;&gt;""),"Application","")))))</f>
        <v/>
      </c>
      <c r="R133" s="5">
        <f>IF(P133="","",P133-TODAY())</f>
        <v/>
      </c>
      <c r="S133" s="5">
        <f>IF(A133="","",IF(AND(Q133&lt;&gt;"",R133&lt;0),"Missed: "&amp;Q133,IF(AND(Q133&lt;&gt;"",R133=0),Q133&amp;" due today",IF(AND(Q133&lt;&gt;"",R133=1),Q133&amp;" due tomorrow",IF(AND(Q133&lt;&gt;"",R133&lt;=Settings!$B$3),Q133&amp;" due in "&amp;R133&amp;" days",IF(AND(K133="Saved",J133="",H133&lt;&gt;"",TODAY()-H133&gt;=Settings!$B$4),"Saved "&amp;(TODAY()-H133)&amp;" days ago: apply or drop it",IF(AND(K133="Applied",J133&lt;&gt;"",Q133="",TODAY()-J133&gt;=Settings!$B$5),"No reply in "&amp;(TODAY()-J133)&amp;" days: mark Ghosted?","")))))))</f>
        <v/>
      </c>
    </row>
    <row r="134">
      <c r="H134" s="3" t="n"/>
      <c r="I134" s="3" t="n"/>
      <c r="J134" s="3" t="n"/>
      <c r="M134" s="3" t="n"/>
      <c r="N134" s="3" t="n"/>
      <c r="O134" s="3" t="n"/>
      <c r="P134" s="4">
        <f>IF(Q134="","",IF(Q134="Offer decision",O134,IF(Q134="Online assessment",M134,I134)))</f>
        <v/>
      </c>
      <c r="Q134" s="5">
        <f>IF(A134="","",IF(OR(K134="Rejected",K134="Ghosted"),"",IF(K134="Offer",IF(O134="","","Offer decision"),IF(AND(M134&lt;&gt;"",N134=""),"Online assessment",IF(AND(J134="",I134&lt;&gt;""),"Application","")))))</f>
        <v/>
      </c>
      <c r="R134" s="5">
        <f>IF(P134="","",P134-TODAY())</f>
        <v/>
      </c>
      <c r="S134" s="5">
        <f>IF(A134="","",IF(AND(Q134&lt;&gt;"",R134&lt;0),"Missed: "&amp;Q134,IF(AND(Q134&lt;&gt;"",R134=0),Q134&amp;" due today",IF(AND(Q134&lt;&gt;"",R134=1),Q134&amp;" due tomorrow",IF(AND(Q134&lt;&gt;"",R134&lt;=Settings!$B$3),Q134&amp;" due in "&amp;R134&amp;" days",IF(AND(K134="Saved",J134="",H134&lt;&gt;"",TODAY()-H134&gt;=Settings!$B$4),"Saved "&amp;(TODAY()-H134)&amp;" days ago: apply or drop it",IF(AND(K134="Applied",J134&lt;&gt;"",Q134="",TODAY()-J134&gt;=Settings!$B$5),"No reply in "&amp;(TODAY()-J134)&amp;" days: mark Ghosted?","")))))))</f>
        <v/>
      </c>
    </row>
    <row r="135">
      <c r="H135" s="3" t="n"/>
      <c r="I135" s="3" t="n"/>
      <c r="J135" s="3" t="n"/>
      <c r="M135" s="3" t="n"/>
      <c r="N135" s="3" t="n"/>
      <c r="O135" s="3" t="n"/>
      <c r="P135" s="4">
        <f>IF(Q135="","",IF(Q135="Offer decision",O135,IF(Q135="Online assessment",M135,I135)))</f>
        <v/>
      </c>
      <c r="Q135" s="5">
        <f>IF(A135="","",IF(OR(K135="Rejected",K135="Ghosted"),"",IF(K135="Offer",IF(O135="","","Offer decision"),IF(AND(M135&lt;&gt;"",N135=""),"Online assessment",IF(AND(J135="",I135&lt;&gt;""),"Application","")))))</f>
        <v/>
      </c>
      <c r="R135" s="5">
        <f>IF(P135="","",P135-TODAY())</f>
        <v/>
      </c>
      <c r="S135" s="5">
        <f>IF(A135="","",IF(AND(Q135&lt;&gt;"",R135&lt;0),"Missed: "&amp;Q135,IF(AND(Q135&lt;&gt;"",R135=0),Q135&amp;" due today",IF(AND(Q135&lt;&gt;"",R135=1),Q135&amp;" due tomorrow",IF(AND(Q135&lt;&gt;"",R135&lt;=Settings!$B$3),Q135&amp;" due in "&amp;R135&amp;" days",IF(AND(K135="Saved",J135="",H135&lt;&gt;"",TODAY()-H135&gt;=Settings!$B$4),"Saved "&amp;(TODAY()-H135)&amp;" days ago: apply or drop it",IF(AND(K135="Applied",J135&lt;&gt;"",Q135="",TODAY()-J135&gt;=Settings!$B$5),"No reply in "&amp;(TODAY()-J135)&amp;" days: mark Ghosted?","")))))))</f>
        <v/>
      </c>
    </row>
    <row r="136">
      <c r="H136" s="3" t="n"/>
      <c r="I136" s="3" t="n"/>
      <c r="J136" s="3" t="n"/>
      <c r="M136" s="3" t="n"/>
      <c r="N136" s="3" t="n"/>
      <c r="O136" s="3" t="n"/>
      <c r="P136" s="4">
        <f>IF(Q136="","",IF(Q136="Offer decision",O136,IF(Q136="Online assessment",M136,I136)))</f>
        <v/>
      </c>
      <c r="Q136" s="5">
        <f>IF(A136="","",IF(OR(K136="Rejected",K136="Ghosted"),"",IF(K136="Offer",IF(O136="","","Offer decision"),IF(AND(M136&lt;&gt;"",N136=""),"Online assessment",IF(AND(J136="",I136&lt;&gt;""),"Application","")))))</f>
        <v/>
      </c>
      <c r="R136" s="5">
        <f>IF(P136="","",P136-TODAY())</f>
        <v/>
      </c>
      <c r="S136" s="5">
        <f>IF(A136="","",IF(AND(Q136&lt;&gt;"",R136&lt;0),"Missed: "&amp;Q136,IF(AND(Q136&lt;&gt;"",R136=0),Q136&amp;" due today",IF(AND(Q136&lt;&gt;"",R136=1),Q136&amp;" due tomorrow",IF(AND(Q136&lt;&gt;"",R136&lt;=Settings!$B$3),Q136&amp;" due in "&amp;R136&amp;" days",IF(AND(K136="Saved",J136="",H136&lt;&gt;"",TODAY()-H136&gt;=Settings!$B$4),"Saved "&amp;(TODAY()-H136)&amp;" days ago: apply or drop it",IF(AND(K136="Applied",J136&lt;&gt;"",Q136="",TODAY()-J136&gt;=Settings!$B$5),"No reply in "&amp;(TODAY()-J136)&amp;" days: mark Ghosted?","")))))))</f>
        <v/>
      </c>
    </row>
    <row r="137">
      <c r="H137" s="3" t="n"/>
      <c r="I137" s="3" t="n"/>
      <c r="J137" s="3" t="n"/>
      <c r="M137" s="3" t="n"/>
      <c r="N137" s="3" t="n"/>
      <c r="O137" s="3" t="n"/>
      <c r="P137" s="4">
        <f>IF(Q137="","",IF(Q137="Offer decision",O137,IF(Q137="Online assessment",M137,I137)))</f>
        <v/>
      </c>
      <c r="Q137" s="5">
        <f>IF(A137="","",IF(OR(K137="Rejected",K137="Ghosted"),"",IF(K137="Offer",IF(O137="","","Offer decision"),IF(AND(M137&lt;&gt;"",N137=""),"Online assessment",IF(AND(J137="",I137&lt;&gt;""),"Application","")))))</f>
        <v/>
      </c>
      <c r="R137" s="5">
        <f>IF(P137="","",P137-TODAY())</f>
        <v/>
      </c>
      <c r="S137" s="5">
        <f>IF(A137="","",IF(AND(Q137&lt;&gt;"",R137&lt;0),"Missed: "&amp;Q137,IF(AND(Q137&lt;&gt;"",R137=0),Q137&amp;" due today",IF(AND(Q137&lt;&gt;"",R137=1),Q137&amp;" due tomorrow",IF(AND(Q137&lt;&gt;"",R137&lt;=Settings!$B$3),Q137&amp;" due in "&amp;R137&amp;" days",IF(AND(K137="Saved",J137="",H137&lt;&gt;"",TODAY()-H137&gt;=Settings!$B$4),"Saved "&amp;(TODAY()-H137)&amp;" days ago: apply or drop it",IF(AND(K137="Applied",J137&lt;&gt;"",Q137="",TODAY()-J137&gt;=Settings!$B$5),"No reply in "&amp;(TODAY()-J137)&amp;" days: mark Ghosted?","")))))))</f>
        <v/>
      </c>
    </row>
    <row r="138">
      <c r="H138" s="3" t="n"/>
      <c r="I138" s="3" t="n"/>
      <c r="J138" s="3" t="n"/>
      <c r="M138" s="3" t="n"/>
      <c r="N138" s="3" t="n"/>
      <c r="O138" s="3" t="n"/>
      <c r="P138" s="4">
        <f>IF(Q138="","",IF(Q138="Offer decision",O138,IF(Q138="Online assessment",M138,I138)))</f>
        <v/>
      </c>
      <c r="Q138" s="5">
        <f>IF(A138="","",IF(OR(K138="Rejected",K138="Ghosted"),"",IF(K138="Offer",IF(O138="","","Offer decision"),IF(AND(M138&lt;&gt;"",N138=""),"Online assessment",IF(AND(J138="",I138&lt;&gt;""),"Application","")))))</f>
        <v/>
      </c>
      <c r="R138" s="5">
        <f>IF(P138="","",P138-TODAY())</f>
        <v/>
      </c>
      <c r="S138" s="5">
        <f>IF(A138="","",IF(AND(Q138&lt;&gt;"",R138&lt;0),"Missed: "&amp;Q138,IF(AND(Q138&lt;&gt;"",R138=0),Q138&amp;" due today",IF(AND(Q138&lt;&gt;"",R138=1),Q138&amp;" due tomorrow",IF(AND(Q138&lt;&gt;"",R138&lt;=Settings!$B$3),Q138&amp;" due in "&amp;R138&amp;" days",IF(AND(K138="Saved",J138="",H138&lt;&gt;"",TODAY()-H138&gt;=Settings!$B$4),"Saved "&amp;(TODAY()-H138)&amp;" days ago: apply or drop it",IF(AND(K138="Applied",J138&lt;&gt;"",Q138="",TODAY()-J138&gt;=Settings!$B$5),"No reply in "&amp;(TODAY()-J138)&amp;" days: mark Ghosted?","")))))))</f>
        <v/>
      </c>
    </row>
    <row r="139">
      <c r="H139" s="3" t="n"/>
      <c r="I139" s="3" t="n"/>
      <c r="J139" s="3" t="n"/>
      <c r="M139" s="3" t="n"/>
      <c r="N139" s="3" t="n"/>
      <c r="O139" s="3" t="n"/>
      <c r="P139" s="4">
        <f>IF(Q139="","",IF(Q139="Offer decision",O139,IF(Q139="Online assessment",M139,I139)))</f>
        <v/>
      </c>
      <c r="Q139" s="5">
        <f>IF(A139="","",IF(OR(K139="Rejected",K139="Ghosted"),"",IF(K139="Offer",IF(O139="","","Offer decision"),IF(AND(M139&lt;&gt;"",N139=""),"Online assessment",IF(AND(J139="",I139&lt;&gt;""),"Application","")))))</f>
        <v/>
      </c>
      <c r="R139" s="5">
        <f>IF(P139="","",P139-TODAY())</f>
        <v/>
      </c>
      <c r="S139" s="5">
        <f>IF(A139="","",IF(AND(Q139&lt;&gt;"",R139&lt;0),"Missed: "&amp;Q139,IF(AND(Q139&lt;&gt;"",R139=0),Q139&amp;" due today",IF(AND(Q139&lt;&gt;"",R139=1),Q139&amp;" due tomorrow",IF(AND(Q139&lt;&gt;"",R139&lt;=Settings!$B$3),Q139&amp;" due in "&amp;R139&amp;" days",IF(AND(K139="Saved",J139="",H139&lt;&gt;"",TODAY()-H139&gt;=Settings!$B$4),"Saved "&amp;(TODAY()-H139)&amp;" days ago: apply or drop it",IF(AND(K139="Applied",J139&lt;&gt;"",Q139="",TODAY()-J139&gt;=Settings!$B$5),"No reply in "&amp;(TODAY()-J139)&amp;" days: mark Ghosted?","")))))))</f>
        <v/>
      </c>
    </row>
    <row r="140">
      <c r="H140" s="3" t="n"/>
      <c r="I140" s="3" t="n"/>
      <c r="J140" s="3" t="n"/>
      <c r="M140" s="3" t="n"/>
      <c r="N140" s="3" t="n"/>
      <c r="O140" s="3" t="n"/>
      <c r="P140" s="4">
        <f>IF(Q140="","",IF(Q140="Offer decision",O140,IF(Q140="Online assessment",M140,I140)))</f>
        <v/>
      </c>
      <c r="Q140" s="5">
        <f>IF(A140="","",IF(OR(K140="Rejected",K140="Ghosted"),"",IF(K140="Offer",IF(O140="","","Offer decision"),IF(AND(M140&lt;&gt;"",N140=""),"Online assessment",IF(AND(J140="",I140&lt;&gt;""),"Application","")))))</f>
        <v/>
      </c>
      <c r="R140" s="5">
        <f>IF(P140="","",P140-TODAY())</f>
        <v/>
      </c>
      <c r="S140" s="5">
        <f>IF(A140="","",IF(AND(Q140&lt;&gt;"",R140&lt;0),"Missed: "&amp;Q140,IF(AND(Q140&lt;&gt;"",R140=0),Q140&amp;" due today",IF(AND(Q140&lt;&gt;"",R140=1),Q140&amp;" due tomorrow",IF(AND(Q140&lt;&gt;"",R140&lt;=Settings!$B$3),Q140&amp;" due in "&amp;R140&amp;" days",IF(AND(K140="Saved",J140="",H140&lt;&gt;"",TODAY()-H140&gt;=Settings!$B$4),"Saved "&amp;(TODAY()-H140)&amp;" days ago: apply or drop it",IF(AND(K140="Applied",J140&lt;&gt;"",Q140="",TODAY()-J140&gt;=Settings!$B$5),"No reply in "&amp;(TODAY()-J140)&amp;" days: mark Ghosted?","")))))))</f>
        <v/>
      </c>
    </row>
    <row r="141">
      <c r="H141" s="3" t="n"/>
      <c r="I141" s="3" t="n"/>
      <c r="J141" s="3" t="n"/>
      <c r="M141" s="3" t="n"/>
      <c r="N141" s="3" t="n"/>
      <c r="O141" s="3" t="n"/>
      <c r="P141" s="4">
        <f>IF(Q141="","",IF(Q141="Offer decision",O141,IF(Q141="Online assessment",M141,I141)))</f>
        <v/>
      </c>
      <c r="Q141" s="5">
        <f>IF(A141="","",IF(OR(K141="Rejected",K141="Ghosted"),"",IF(K141="Offer",IF(O141="","","Offer decision"),IF(AND(M141&lt;&gt;"",N141=""),"Online assessment",IF(AND(J141="",I141&lt;&gt;""),"Application","")))))</f>
        <v/>
      </c>
      <c r="R141" s="5">
        <f>IF(P141="","",P141-TODAY())</f>
        <v/>
      </c>
      <c r="S141" s="5">
        <f>IF(A141="","",IF(AND(Q141&lt;&gt;"",R141&lt;0),"Missed: "&amp;Q141,IF(AND(Q141&lt;&gt;"",R141=0),Q141&amp;" due today",IF(AND(Q141&lt;&gt;"",R141=1),Q141&amp;" due tomorrow",IF(AND(Q141&lt;&gt;"",R141&lt;=Settings!$B$3),Q141&amp;" due in "&amp;R141&amp;" days",IF(AND(K141="Saved",J141="",H141&lt;&gt;"",TODAY()-H141&gt;=Settings!$B$4),"Saved "&amp;(TODAY()-H141)&amp;" days ago: apply or drop it",IF(AND(K141="Applied",J141&lt;&gt;"",Q141="",TODAY()-J141&gt;=Settings!$B$5),"No reply in "&amp;(TODAY()-J141)&amp;" days: mark Ghosted?","")))))))</f>
        <v/>
      </c>
    </row>
    <row r="142">
      <c r="H142" s="3" t="n"/>
      <c r="I142" s="3" t="n"/>
      <c r="J142" s="3" t="n"/>
      <c r="M142" s="3" t="n"/>
      <c r="N142" s="3" t="n"/>
      <c r="O142" s="3" t="n"/>
      <c r="P142" s="4">
        <f>IF(Q142="","",IF(Q142="Offer decision",O142,IF(Q142="Online assessment",M142,I142)))</f>
        <v/>
      </c>
      <c r="Q142" s="5">
        <f>IF(A142="","",IF(OR(K142="Rejected",K142="Ghosted"),"",IF(K142="Offer",IF(O142="","","Offer decision"),IF(AND(M142&lt;&gt;"",N142=""),"Online assessment",IF(AND(J142="",I142&lt;&gt;""),"Application","")))))</f>
        <v/>
      </c>
      <c r="R142" s="5">
        <f>IF(P142="","",P142-TODAY())</f>
        <v/>
      </c>
      <c r="S142" s="5">
        <f>IF(A142="","",IF(AND(Q142&lt;&gt;"",R142&lt;0),"Missed: "&amp;Q142,IF(AND(Q142&lt;&gt;"",R142=0),Q142&amp;" due today",IF(AND(Q142&lt;&gt;"",R142=1),Q142&amp;" due tomorrow",IF(AND(Q142&lt;&gt;"",R142&lt;=Settings!$B$3),Q142&amp;" due in "&amp;R142&amp;" days",IF(AND(K142="Saved",J142="",H142&lt;&gt;"",TODAY()-H142&gt;=Settings!$B$4),"Saved "&amp;(TODAY()-H142)&amp;" days ago: apply or drop it",IF(AND(K142="Applied",J142&lt;&gt;"",Q142="",TODAY()-J142&gt;=Settings!$B$5),"No reply in "&amp;(TODAY()-J142)&amp;" days: mark Ghosted?","")))))))</f>
        <v/>
      </c>
    </row>
    <row r="143">
      <c r="H143" s="3" t="n"/>
      <c r="I143" s="3" t="n"/>
      <c r="J143" s="3" t="n"/>
      <c r="M143" s="3" t="n"/>
      <c r="N143" s="3" t="n"/>
      <c r="O143" s="3" t="n"/>
      <c r="P143" s="4">
        <f>IF(Q143="","",IF(Q143="Offer decision",O143,IF(Q143="Online assessment",M143,I143)))</f>
        <v/>
      </c>
      <c r="Q143" s="5">
        <f>IF(A143="","",IF(OR(K143="Rejected",K143="Ghosted"),"",IF(K143="Offer",IF(O143="","","Offer decision"),IF(AND(M143&lt;&gt;"",N143=""),"Online assessment",IF(AND(J143="",I143&lt;&gt;""),"Application","")))))</f>
        <v/>
      </c>
      <c r="R143" s="5">
        <f>IF(P143="","",P143-TODAY())</f>
        <v/>
      </c>
      <c r="S143" s="5">
        <f>IF(A143="","",IF(AND(Q143&lt;&gt;"",R143&lt;0),"Missed: "&amp;Q143,IF(AND(Q143&lt;&gt;"",R143=0),Q143&amp;" due today",IF(AND(Q143&lt;&gt;"",R143=1),Q143&amp;" due tomorrow",IF(AND(Q143&lt;&gt;"",R143&lt;=Settings!$B$3),Q143&amp;" due in "&amp;R143&amp;" days",IF(AND(K143="Saved",J143="",H143&lt;&gt;"",TODAY()-H143&gt;=Settings!$B$4),"Saved "&amp;(TODAY()-H143)&amp;" days ago: apply or drop it",IF(AND(K143="Applied",J143&lt;&gt;"",Q143="",TODAY()-J143&gt;=Settings!$B$5),"No reply in "&amp;(TODAY()-J143)&amp;" days: mark Ghosted?","")))))))</f>
        <v/>
      </c>
    </row>
    <row r="144">
      <c r="H144" s="3" t="n"/>
      <c r="I144" s="3" t="n"/>
      <c r="J144" s="3" t="n"/>
      <c r="M144" s="3" t="n"/>
      <c r="N144" s="3" t="n"/>
      <c r="O144" s="3" t="n"/>
      <c r="P144" s="4">
        <f>IF(Q144="","",IF(Q144="Offer decision",O144,IF(Q144="Online assessment",M144,I144)))</f>
        <v/>
      </c>
      <c r="Q144" s="5">
        <f>IF(A144="","",IF(OR(K144="Rejected",K144="Ghosted"),"",IF(K144="Offer",IF(O144="","","Offer decision"),IF(AND(M144&lt;&gt;"",N144=""),"Online assessment",IF(AND(J144="",I144&lt;&gt;""),"Application","")))))</f>
        <v/>
      </c>
      <c r="R144" s="5">
        <f>IF(P144="","",P144-TODAY())</f>
        <v/>
      </c>
      <c r="S144" s="5">
        <f>IF(A144="","",IF(AND(Q144&lt;&gt;"",R144&lt;0),"Missed: "&amp;Q144,IF(AND(Q144&lt;&gt;"",R144=0),Q144&amp;" due today",IF(AND(Q144&lt;&gt;"",R144=1),Q144&amp;" due tomorrow",IF(AND(Q144&lt;&gt;"",R144&lt;=Settings!$B$3),Q144&amp;" due in "&amp;R144&amp;" days",IF(AND(K144="Saved",J144="",H144&lt;&gt;"",TODAY()-H144&gt;=Settings!$B$4),"Saved "&amp;(TODAY()-H144)&amp;" days ago: apply or drop it",IF(AND(K144="Applied",J144&lt;&gt;"",Q144="",TODAY()-J144&gt;=Settings!$B$5),"No reply in "&amp;(TODAY()-J144)&amp;" days: mark Ghosted?","")))))))</f>
        <v/>
      </c>
    </row>
    <row r="145">
      <c r="H145" s="3" t="n"/>
      <c r="I145" s="3" t="n"/>
      <c r="J145" s="3" t="n"/>
      <c r="M145" s="3" t="n"/>
      <c r="N145" s="3" t="n"/>
      <c r="O145" s="3" t="n"/>
      <c r="P145" s="4">
        <f>IF(Q145="","",IF(Q145="Offer decision",O145,IF(Q145="Online assessment",M145,I145)))</f>
        <v/>
      </c>
      <c r="Q145" s="5">
        <f>IF(A145="","",IF(OR(K145="Rejected",K145="Ghosted"),"",IF(K145="Offer",IF(O145="","","Offer decision"),IF(AND(M145&lt;&gt;"",N145=""),"Online assessment",IF(AND(J145="",I145&lt;&gt;""),"Application","")))))</f>
        <v/>
      </c>
      <c r="R145" s="5">
        <f>IF(P145="","",P145-TODAY())</f>
        <v/>
      </c>
      <c r="S145" s="5">
        <f>IF(A145="","",IF(AND(Q145&lt;&gt;"",R145&lt;0),"Missed: "&amp;Q145,IF(AND(Q145&lt;&gt;"",R145=0),Q145&amp;" due today",IF(AND(Q145&lt;&gt;"",R145=1),Q145&amp;" due tomorrow",IF(AND(Q145&lt;&gt;"",R145&lt;=Settings!$B$3),Q145&amp;" due in "&amp;R145&amp;" days",IF(AND(K145="Saved",J145="",H145&lt;&gt;"",TODAY()-H145&gt;=Settings!$B$4),"Saved "&amp;(TODAY()-H145)&amp;" days ago: apply or drop it",IF(AND(K145="Applied",J145&lt;&gt;"",Q145="",TODAY()-J145&gt;=Settings!$B$5),"No reply in "&amp;(TODAY()-J145)&amp;" days: mark Ghosted?","")))))))</f>
        <v/>
      </c>
    </row>
    <row r="146">
      <c r="H146" s="3" t="n"/>
      <c r="I146" s="3" t="n"/>
      <c r="J146" s="3" t="n"/>
      <c r="M146" s="3" t="n"/>
      <c r="N146" s="3" t="n"/>
      <c r="O146" s="3" t="n"/>
      <c r="P146" s="4">
        <f>IF(Q146="","",IF(Q146="Offer decision",O146,IF(Q146="Online assessment",M146,I146)))</f>
        <v/>
      </c>
      <c r="Q146" s="5">
        <f>IF(A146="","",IF(OR(K146="Rejected",K146="Ghosted"),"",IF(K146="Offer",IF(O146="","","Offer decision"),IF(AND(M146&lt;&gt;"",N146=""),"Online assessment",IF(AND(J146="",I146&lt;&gt;""),"Application","")))))</f>
        <v/>
      </c>
      <c r="R146" s="5">
        <f>IF(P146="","",P146-TODAY())</f>
        <v/>
      </c>
      <c r="S146" s="5">
        <f>IF(A146="","",IF(AND(Q146&lt;&gt;"",R146&lt;0),"Missed: "&amp;Q146,IF(AND(Q146&lt;&gt;"",R146=0),Q146&amp;" due today",IF(AND(Q146&lt;&gt;"",R146=1),Q146&amp;" due tomorrow",IF(AND(Q146&lt;&gt;"",R146&lt;=Settings!$B$3),Q146&amp;" due in "&amp;R146&amp;" days",IF(AND(K146="Saved",J146="",H146&lt;&gt;"",TODAY()-H146&gt;=Settings!$B$4),"Saved "&amp;(TODAY()-H146)&amp;" days ago: apply or drop it",IF(AND(K146="Applied",J146&lt;&gt;"",Q146="",TODAY()-J146&gt;=Settings!$B$5),"No reply in "&amp;(TODAY()-J146)&amp;" days: mark Ghosted?","")))))))</f>
        <v/>
      </c>
    </row>
    <row r="147">
      <c r="H147" s="3" t="n"/>
      <c r="I147" s="3" t="n"/>
      <c r="J147" s="3" t="n"/>
      <c r="M147" s="3" t="n"/>
      <c r="N147" s="3" t="n"/>
      <c r="O147" s="3" t="n"/>
      <c r="P147" s="4">
        <f>IF(Q147="","",IF(Q147="Offer decision",O147,IF(Q147="Online assessment",M147,I147)))</f>
        <v/>
      </c>
      <c r="Q147" s="5">
        <f>IF(A147="","",IF(OR(K147="Rejected",K147="Ghosted"),"",IF(K147="Offer",IF(O147="","","Offer decision"),IF(AND(M147&lt;&gt;"",N147=""),"Online assessment",IF(AND(J147="",I147&lt;&gt;""),"Application","")))))</f>
        <v/>
      </c>
      <c r="R147" s="5">
        <f>IF(P147="","",P147-TODAY())</f>
        <v/>
      </c>
      <c r="S147" s="5">
        <f>IF(A147="","",IF(AND(Q147&lt;&gt;"",R147&lt;0),"Missed: "&amp;Q147,IF(AND(Q147&lt;&gt;"",R147=0),Q147&amp;" due today",IF(AND(Q147&lt;&gt;"",R147=1),Q147&amp;" due tomorrow",IF(AND(Q147&lt;&gt;"",R147&lt;=Settings!$B$3),Q147&amp;" due in "&amp;R147&amp;" days",IF(AND(K147="Saved",J147="",H147&lt;&gt;"",TODAY()-H147&gt;=Settings!$B$4),"Saved "&amp;(TODAY()-H147)&amp;" days ago: apply or drop it",IF(AND(K147="Applied",J147&lt;&gt;"",Q147="",TODAY()-J147&gt;=Settings!$B$5),"No reply in "&amp;(TODAY()-J147)&amp;" days: mark Ghosted?","")))))))</f>
        <v/>
      </c>
    </row>
    <row r="148">
      <c r="H148" s="3" t="n"/>
      <c r="I148" s="3" t="n"/>
      <c r="J148" s="3" t="n"/>
      <c r="M148" s="3" t="n"/>
      <c r="N148" s="3" t="n"/>
      <c r="O148" s="3" t="n"/>
      <c r="P148" s="4">
        <f>IF(Q148="","",IF(Q148="Offer decision",O148,IF(Q148="Online assessment",M148,I148)))</f>
        <v/>
      </c>
      <c r="Q148" s="5">
        <f>IF(A148="","",IF(OR(K148="Rejected",K148="Ghosted"),"",IF(K148="Offer",IF(O148="","","Offer decision"),IF(AND(M148&lt;&gt;"",N148=""),"Online assessment",IF(AND(J148="",I148&lt;&gt;""),"Application","")))))</f>
        <v/>
      </c>
      <c r="R148" s="5">
        <f>IF(P148="","",P148-TODAY())</f>
        <v/>
      </c>
      <c r="S148" s="5">
        <f>IF(A148="","",IF(AND(Q148&lt;&gt;"",R148&lt;0),"Missed: "&amp;Q148,IF(AND(Q148&lt;&gt;"",R148=0),Q148&amp;" due today",IF(AND(Q148&lt;&gt;"",R148=1),Q148&amp;" due tomorrow",IF(AND(Q148&lt;&gt;"",R148&lt;=Settings!$B$3),Q148&amp;" due in "&amp;R148&amp;" days",IF(AND(K148="Saved",J148="",H148&lt;&gt;"",TODAY()-H148&gt;=Settings!$B$4),"Saved "&amp;(TODAY()-H148)&amp;" days ago: apply or drop it",IF(AND(K148="Applied",J148&lt;&gt;"",Q148="",TODAY()-J148&gt;=Settings!$B$5),"No reply in "&amp;(TODAY()-J148)&amp;" days: mark Ghosted?","")))))))</f>
        <v/>
      </c>
    </row>
    <row r="149">
      <c r="H149" s="3" t="n"/>
      <c r="I149" s="3" t="n"/>
      <c r="J149" s="3" t="n"/>
      <c r="M149" s="3" t="n"/>
      <c r="N149" s="3" t="n"/>
      <c r="O149" s="3" t="n"/>
      <c r="P149" s="4">
        <f>IF(Q149="","",IF(Q149="Offer decision",O149,IF(Q149="Online assessment",M149,I149)))</f>
        <v/>
      </c>
      <c r="Q149" s="5">
        <f>IF(A149="","",IF(OR(K149="Rejected",K149="Ghosted"),"",IF(K149="Offer",IF(O149="","","Offer decision"),IF(AND(M149&lt;&gt;"",N149=""),"Online assessment",IF(AND(J149="",I149&lt;&gt;""),"Application","")))))</f>
        <v/>
      </c>
      <c r="R149" s="5">
        <f>IF(P149="","",P149-TODAY())</f>
        <v/>
      </c>
      <c r="S149" s="5">
        <f>IF(A149="","",IF(AND(Q149&lt;&gt;"",R149&lt;0),"Missed: "&amp;Q149,IF(AND(Q149&lt;&gt;"",R149=0),Q149&amp;" due today",IF(AND(Q149&lt;&gt;"",R149=1),Q149&amp;" due tomorrow",IF(AND(Q149&lt;&gt;"",R149&lt;=Settings!$B$3),Q149&amp;" due in "&amp;R149&amp;" days",IF(AND(K149="Saved",J149="",H149&lt;&gt;"",TODAY()-H149&gt;=Settings!$B$4),"Saved "&amp;(TODAY()-H149)&amp;" days ago: apply or drop it",IF(AND(K149="Applied",J149&lt;&gt;"",Q149="",TODAY()-J149&gt;=Settings!$B$5),"No reply in "&amp;(TODAY()-J149)&amp;" days: mark Ghosted?","")))))))</f>
        <v/>
      </c>
    </row>
    <row r="150">
      <c r="H150" s="3" t="n"/>
      <c r="I150" s="3" t="n"/>
      <c r="J150" s="3" t="n"/>
      <c r="M150" s="3" t="n"/>
      <c r="N150" s="3" t="n"/>
      <c r="O150" s="3" t="n"/>
      <c r="P150" s="4">
        <f>IF(Q150="","",IF(Q150="Offer decision",O150,IF(Q150="Online assessment",M150,I150)))</f>
        <v/>
      </c>
      <c r="Q150" s="5">
        <f>IF(A150="","",IF(OR(K150="Rejected",K150="Ghosted"),"",IF(K150="Offer",IF(O150="","","Offer decision"),IF(AND(M150&lt;&gt;"",N150=""),"Online assessment",IF(AND(J150="",I150&lt;&gt;""),"Application","")))))</f>
        <v/>
      </c>
      <c r="R150" s="5">
        <f>IF(P150="","",P150-TODAY())</f>
        <v/>
      </c>
      <c r="S150" s="5">
        <f>IF(A150="","",IF(AND(Q150&lt;&gt;"",R150&lt;0),"Missed: "&amp;Q150,IF(AND(Q150&lt;&gt;"",R150=0),Q150&amp;" due today",IF(AND(Q150&lt;&gt;"",R150=1),Q150&amp;" due tomorrow",IF(AND(Q150&lt;&gt;"",R150&lt;=Settings!$B$3),Q150&amp;" due in "&amp;R150&amp;" days",IF(AND(K150="Saved",J150="",H150&lt;&gt;"",TODAY()-H150&gt;=Settings!$B$4),"Saved "&amp;(TODAY()-H150)&amp;" days ago: apply or drop it",IF(AND(K150="Applied",J150&lt;&gt;"",Q150="",TODAY()-J150&gt;=Settings!$B$5),"No reply in "&amp;(TODAY()-J150)&amp;" days: mark Ghosted?","")))))))</f>
        <v/>
      </c>
    </row>
    <row r="151">
      <c r="H151" s="3" t="n"/>
      <c r="I151" s="3" t="n"/>
      <c r="J151" s="3" t="n"/>
      <c r="M151" s="3" t="n"/>
      <c r="N151" s="3" t="n"/>
      <c r="O151" s="3" t="n"/>
      <c r="P151" s="4">
        <f>IF(Q151="","",IF(Q151="Offer decision",O151,IF(Q151="Online assessment",M151,I151)))</f>
        <v/>
      </c>
      <c r="Q151" s="5">
        <f>IF(A151="","",IF(OR(K151="Rejected",K151="Ghosted"),"",IF(K151="Offer",IF(O151="","","Offer decision"),IF(AND(M151&lt;&gt;"",N151=""),"Online assessment",IF(AND(J151="",I151&lt;&gt;""),"Application","")))))</f>
        <v/>
      </c>
      <c r="R151" s="5">
        <f>IF(P151="","",P151-TODAY())</f>
        <v/>
      </c>
      <c r="S151" s="5">
        <f>IF(A151="","",IF(AND(Q151&lt;&gt;"",R151&lt;0),"Missed: "&amp;Q151,IF(AND(Q151&lt;&gt;"",R151=0),Q151&amp;" due today",IF(AND(Q151&lt;&gt;"",R151=1),Q151&amp;" due tomorrow",IF(AND(Q151&lt;&gt;"",R151&lt;=Settings!$B$3),Q151&amp;" due in "&amp;R151&amp;" days",IF(AND(K151="Saved",J151="",H151&lt;&gt;"",TODAY()-H151&gt;=Settings!$B$4),"Saved "&amp;(TODAY()-H151)&amp;" days ago: apply or drop it",IF(AND(K151="Applied",J151&lt;&gt;"",Q151="",TODAY()-J151&gt;=Settings!$B$5),"No reply in "&amp;(TODAY()-J151)&amp;" days: mark Ghosted?","")))))))</f>
        <v/>
      </c>
    </row>
    <row r="152">
      <c r="H152" s="3" t="n"/>
      <c r="I152" s="3" t="n"/>
      <c r="J152" s="3" t="n"/>
      <c r="M152" s="3" t="n"/>
      <c r="N152" s="3" t="n"/>
      <c r="O152" s="3" t="n"/>
      <c r="P152" s="4">
        <f>IF(Q152="","",IF(Q152="Offer decision",O152,IF(Q152="Online assessment",M152,I152)))</f>
        <v/>
      </c>
      <c r="Q152" s="5">
        <f>IF(A152="","",IF(OR(K152="Rejected",K152="Ghosted"),"",IF(K152="Offer",IF(O152="","","Offer decision"),IF(AND(M152&lt;&gt;"",N152=""),"Online assessment",IF(AND(J152="",I152&lt;&gt;""),"Application","")))))</f>
        <v/>
      </c>
      <c r="R152" s="5">
        <f>IF(P152="","",P152-TODAY())</f>
        <v/>
      </c>
      <c r="S152" s="5">
        <f>IF(A152="","",IF(AND(Q152&lt;&gt;"",R152&lt;0),"Missed: "&amp;Q152,IF(AND(Q152&lt;&gt;"",R152=0),Q152&amp;" due today",IF(AND(Q152&lt;&gt;"",R152=1),Q152&amp;" due tomorrow",IF(AND(Q152&lt;&gt;"",R152&lt;=Settings!$B$3),Q152&amp;" due in "&amp;R152&amp;" days",IF(AND(K152="Saved",J152="",H152&lt;&gt;"",TODAY()-H152&gt;=Settings!$B$4),"Saved "&amp;(TODAY()-H152)&amp;" days ago: apply or drop it",IF(AND(K152="Applied",J152&lt;&gt;"",Q152="",TODAY()-J152&gt;=Settings!$B$5),"No reply in "&amp;(TODAY()-J152)&amp;" days: mark Ghosted?","")))))))</f>
        <v/>
      </c>
    </row>
    <row r="153">
      <c r="H153" s="3" t="n"/>
      <c r="I153" s="3" t="n"/>
      <c r="J153" s="3" t="n"/>
      <c r="M153" s="3" t="n"/>
      <c r="N153" s="3" t="n"/>
      <c r="O153" s="3" t="n"/>
      <c r="P153" s="4">
        <f>IF(Q153="","",IF(Q153="Offer decision",O153,IF(Q153="Online assessment",M153,I153)))</f>
        <v/>
      </c>
      <c r="Q153" s="5">
        <f>IF(A153="","",IF(OR(K153="Rejected",K153="Ghosted"),"",IF(K153="Offer",IF(O153="","","Offer decision"),IF(AND(M153&lt;&gt;"",N153=""),"Online assessment",IF(AND(J153="",I153&lt;&gt;""),"Application","")))))</f>
        <v/>
      </c>
      <c r="R153" s="5">
        <f>IF(P153="","",P153-TODAY())</f>
        <v/>
      </c>
      <c r="S153" s="5">
        <f>IF(A153="","",IF(AND(Q153&lt;&gt;"",R153&lt;0),"Missed: "&amp;Q153,IF(AND(Q153&lt;&gt;"",R153=0),Q153&amp;" due today",IF(AND(Q153&lt;&gt;"",R153=1),Q153&amp;" due tomorrow",IF(AND(Q153&lt;&gt;"",R153&lt;=Settings!$B$3),Q153&amp;" due in "&amp;R153&amp;" days",IF(AND(K153="Saved",J153="",H153&lt;&gt;"",TODAY()-H153&gt;=Settings!$B$4),"Saved "&amp;(TODAY()-H153)&amp;" days ago: apply or drop it",IF(AND(K153="Applied",J153&lt;&gt;"",Q153="",TODAY()-J153&gt;=Settings!$B$5),"No reply in "&amp;(TODAY()-J153)&amp;" days: mark Ghosted?","")))))))</f>
        <v/>
      </c>
    </row>
    <row r="154">
      <c r="H154" s="3" t="n"/>
      <c r="I154" s="3" t="n"/>
      <c r="J154" s="3" t="n"/>
      <c r="M154" s="3" t="n"/>
      <c r="N154" s="3" t="n"/>
      <c r="O154" s="3" t="n"/>
      <c r="P154" s="4">
        <f>IF(Q154="","",IF(Q154="Offer decision",O154,IF(Q154="Online assessment",M154,I154)))</f>
        <v/>
      </c>
      <c r="Q154" s="5">
        <f>IF(A154="","",IF(OR(K154="Rejected",K154="Ghosted"),"",IF(K154="Offer",IF(O154="","","Offer decision"),IF(AND(M154&lt;&gt;"",N154=""),"Online assessment",IF(AND(J154="",I154&lt;&gt;""),"Application","")))))</f>
        <v/>
      </c>
      <c r="R154" s="5">
        <f>IF(P154="","",P154-TODAY())</f>
        <v/>
      </c>
      <c r="S154" s="5">
        <f>IF(A154="","",IF(AND(Q154&lt;&gt;"",R154&lt;0),"Missed: "&amp;Q154,IF(AND(Q154&lt;&gt;"",R154=0),Q154&amp;" due today",IF(AND(Q154&lt;&gt;"",R154=1),Q154&amp;" due tomorrow",IF(AND(Q154&lt;&gt;"",R154&lt;=Settings!$B$3),Q154&amp;" due in "&amp;R154&amp;" days",IF(AND(K154="Saved",J154="",H154&lt;&gt;"",TODAY()-H154&gt;=Settings!$B$4),"Saved "&amp;(TODAY()-H154)&amp;" days ago: apply or drop it",IF(AND(K154="Applied",J154&lt;&gt;"",Q154="",TODAY()-J154&gt;=Settings!$B$5),"No reply in "&amp;(TODAY()-J154)&amp;" days: mark Ghosted?","")))))))</f>
        <v/>
      </c>
    </row>
    <row r="155">
      <c r="H155" s="3" t="n"/>
      <c r="I155" s="3" t="n"/>
      <c r="J155" s="3" t="n"/>
      <c r="M155" s="3" t="n"/>
      <c r="N155" s="3" t="n"/>
      <c r="O155" s="3" t="n"/>
      <c r="P155" s="4">
        <f>IF(Q155="","",IF(Q155="Offer decision",O155,IF(Q155="Online assessment",M155,I155)))</f>
        <v/>
      </c>
      <c r="Q155" s="5">
        <f>IF(A155="","",IF(OR(K155="Rejected",K155="Ghosted"),"",IF(K155="Offer",IF(O155="","","Offer decision"),IF(AND(M155&lt;&gt;"",N155=""),"Online assessment",IF(AND(J155="",I155&lt;&gt;""),"Application","")))))</f>
        <v/>
      </c>
      <c r="R155" s="5">
        <f>IF(P155="","",P155-TODAY())</f>
        <v/>
      </c>
      <c r="S155" s="5">
        <f>IF(A155="","",IF(AND(Q155&lt;&gt;"",R155&lt;0),"Missed: "&amp;Q155,IF(AND(Q155&lt;&gt;"",R155=0),Q155&amp;" due today",IF(AND(Q155&lt;&gt;"",R155=1),Q155&amp;" due tomorrow",IF(AND(Q155&lt;&gt;"",R155&lt;=Settings!$B$3),Q155&amp;" due in "&amp;R155&amp;" days",IF(AND(K155="Saved",J155="",H155&lt;&gt;"",TODAY()-H155&gt;=Settings!$B$4),"Saved "&amp;(TODAY()-H155)&amp;" days ago: apply or drop it",IF(AND(K155="Applied",J155&lt;&gt;"",Q155="",TODAY()-J155&gt;=Settings!$B$5),"No reply in "&amp;(TODAY()-J155)&amp;" days: mark Ghosted?","")))))))</f>
        <v/>
      </c>
    </row>
    <row r="156">
      <c r="H156" s="3" t="n"/>
      <c r="I156" s="3" t="n"/>
      <c r="J156" s="3" t="n"/>
      <c r="M156" s="3" t="n"/>
      <c r="N156" s="3" t="n"/>
      <c r="O156" s="3" t="n"/>
      <c r="P156" s="4">
        <f>IF(Q156="","",IF(Q156="Offer decision",O156,IF(Q156="Online assessment",M156,I156)))</f>
        <v/>
      </c>
      <c r="Q156" s="5">
        <f>IF(A156="","",IF(OR(K156="Rejected",K156="Ghosted"),"",IF(K156="Offer",IF(O156="","","Offer decision"),IF(AND(M156&lt;&gt;"",N156=""),"Online assessment",IF(AND(J156="",I156&lt;&gt;""),"Application","")))))</f>
        <v/>
      </c>
      <c r="R156" s="5">
        <f>IF(P156="","",P156-TODAY())</f>
        <v/>
      </c>
      <c r="S156" s="5">
        <f>IF(A156="","",IF(AND(Q156&lt;&gt;"",R156&lt;0),"Missed: "&amp;Q156,IF(AND(Q156&lt;&gt;"",R156=0),Q156&amp;" due today",IF(AND(Q156&lt;&gt;"",R156=1),Q156&amp;" due tomorrow",IF(AND(Q156&lt;&gt;"",R156&lt;=Settings!$B$3),Q156&amp;" due in "&amp;R156&amp;" days",IF(AND(K156="Saved",J156="",H156&lt;&gt;"",TODAY()-H156&gt;=Settings!$B$4),"Saved "&amp;(TODAY()-H156)&amp;" days ago: apply or drop it",IF(AND(K156="Applied",J156&lt;&gt;"",Q156="",TODAY()-J156&gt;=Settings!$B$5),"No reply in "&amp;(TODAY()-J156)&amp;" days: mark Ghosted?","")))))))</f>
        <v/>
      </c>
    </row>
    <row r="157">
      <c r="H157" s="3" t="n"/>
      <c r="I157" s="3" t="n"/>
      <c r="J157" s="3" t="n"/>
      <c r="M157" s="3" t="n"/>
      <c r="N157" s="3" t="n"/>
      <c r="O157" s="3" t="n"/>
      <c r="P157" s="4">
        <f>IF(Q157="","",IF(Q157="Offer decision",O157,IF(Q157="Online assessment",M157,I157)))</f>
        <v/>
      </c>
      <c r="Q157" s="5">
        <f>IF(A157="","",IF(OR(K157="Rejected",K157="Ghosted"),"",IF(K157="Offer",IF(O157="","","Offer decision"),IF(AND(M157&lt;&gt;"",N157=""),"Online assessment",IF(AND(J157="",I157&lt;&gt;""),"Application","")))))</f>
        <v/>
      </c>
      <c r="R157" s="5">
        <f>IF(P157="","",P157-TODAY())</f>
        <v/>
      </c>
      <c r="S157" s="5">
        <f>IF(A157="","",IF(AND(Q157&lt;&gt;"",R157&lt;0),"Missed: "&amp;Q157,IF(AND(Q157&lt;&gt;"",R157=0),Q157&amp;" due today",IF(AND(Q157&lt;&gt;"",R157=1),Q157&amp;" due tomorrow",IF(AND(Q157&lt;&gt;"",R157&lt;=Settings!$B$3),Q157&amp;" due in "&amp;R157&amp;" days",IF(AND(K157="Saved",J157="",H157&lt;&gt;"",TODAY()-H157&gt;=Settings!$B$4),"Saved "&amp;(TODAY()-H157)&amp;" days ago: apply or drop it",IF(AND(K157="Applied",J157&lt;&gt;"",Q157="",TODAY()-J157&gt;=Settings!$B$5),"No reply in "&amp;(TODAY()-J157)&amp;" days: mark Ghosted?","")))))))</f>
        <v/>
      </c>
    </row>
    <row r="158">
      <c r="H158" s="3" t="n"/>
      <c r="I158" s="3" t="n"/>
      <c r="J158" s="3" t="n"/>
      <c r="M158" s="3" t="n"/>
      <c r="N158" s="3" t="n"/>
      <c r="O158" s="3" t="n"/>
      <c r="P158" s="4">
        <f>IF(Q158="","",IF(Q158="Offer decision",O158,IF(Q158="Online assessment",M158,I158)))</f>
        <v/>
      </c>
      <c r="Q158" s="5">
        <f>IF(A158="","",IF(OR(K158="Rejected",K158="Ghosted"),"",IF(K158="Offer",IF(O158="","","Offer decision"),IF(AND(M158&lt;&gt;"",N158=""),"Online assessment",IF(AND(J158="",I158&lt;&gt;""),"Application","")))))</f>
        <v/>
      </c>
      <c r="R158" s="5">
        <f>IF(P158="","",P158-TODAY())</f>
        <v/>
      </c>
      <c r="S158" s="5">
        <f>IF(A158="","",IF(AND(Q158&lt;&gt;"",R158&lt;0),"Missed: "&amp;Q158,IF(AND(Q158&lt;&gt;"",R158=0),Q158&amp;" due today",IF(AND(Q158&lt;&gt;"",R158=1),Q158&amp;" due tomorrow",IF(AND(Q158&lt;&gt;"",R158&lt;=Settings!$B$3),Q158&amp;" due in "&amp;R158&amp;" days",IF(AND(K158="Saved",J158="",H158&lt;&gt;"",TODAY()-H158&gt;=Settings!$B$4),"Saved "&amp;(TODAY()-H158)&amp;" days ago: apply or drop it",IF(AND(K158="Applied",J158&lt;&gt;"",Q158="",TODAY()-J158&gt;=Settings!$B$5),"No reply in "&amp;(TODAY()-J158)&amp;" days: mark Ghosted?","")))))))</f>
        <v/>
      </c>
    </row>
    <row r="159">
      <c r="H159" s="3" t="n"/>
      <c r="I159" s="3" t="n"/>
      <c r="J159" s="3" t="n"/>
      <c r="M159" s="3" t="n"/>
      <c r="N159" s="3" t="n"/>
      <c r="O159" s="3" t="n"/>
      <c r="P159" s="4">
        <f>IF(Q159="","",IF(Q159="Offer decision",O159,IF(Q159="Online assessment",M159,I159)))</f>
        <v/>
      </c>
      <c r="Q159" s="5">
        <f>IF(A159="","",IF(OR(K159="Rejected",K159="Ghosted"),"",IF(K159="Offer",IF(O159="","","Offer decision"),IF(AND(M159&lt;&gt;"",N159=""),"Online assessment",IF(AND(J159="",I159&lt;&gt;""),"Application","")))))</f>
        <v/>
      </c>
      <c r="R159" s="5">
        <f>IF(P159="","",P159-TODAY())</f>
        <v/>
      </c>
      <c r="S159" s="5">
        <f>IF(A159="","",IF(AND(Q159&lt;&gt;"",R159&lt;0),"Missed: "&amp;Q159,IF(AND(Q159&lt;&gt;"",R159=0),Q159&amp;" due today",IF(AND(Q159&lt;&gt;"",R159=1),Q159&amp;" due tomorrow",IF(AND(Q159&lt;&gt;"",R159&lt;=Settings!$B$3),Q159&amp;" due in "&amp;R159&amp;" days",IF(AND(K159="Saved",J159="",H159&lt;&gt;"",TODAY()-H159&gt;=Settings!$B$4),"Saved "&amp;(TODAY()-H159)&amp;" days ago: apply or drop it",IF(AND(K159="Applied",J159&lt;&gt;"",Q159="",TODAY()-J159&gt;=Settings!$B$5),"No reply in "&amp;(TODAY()-J159)&amp;" days: mark Ghosted?","")))))))</f>
        <v/>
      </c>
    </row>
    <row r="160">
      <c r="H160" s="3" t="n"/>
      <c r="I160" s="3" t="n"/>
      <c r="J160" s="3" t="n"/>
      <c r="M160" s="3" t="n"/>
      <c r="N160" s="3" t="n"/>
      <c r="O160" s="3" t="n"/>
      <c r="P160" s="4">
        <f>IF(Q160="","",IF(Q160="Offer decision",O160,IF(Q160="Online assessment",M160,I160)))</f>
        <v/>
      </c>
      <c r="Q160" s="5">
        <f>IF(A160="","",IF(OR(K160="Rejected",K160="Ghosted"),"",IF(K160="Offer",IF(O160="","","Offer decision"),IF(AND(M160&lt;&gt;"",N160=""),"Online assessment",IF(AND(J160="",I160&lt;&gt;""),"Application","")))))</f>
        <v/>
      </c>
      <c r="R160" s="5">
        <f>IF(P160="","",P160-TODAY())</f>
        <v/>
      </c>
      <c r="S160" s="5">
        <f>IF(A160="","",IF(AND(Q160&lt;&gt;"",R160&lt;0),"Missed: "&amp;Q160,IF(AND(Q160&lt;&gt;"",R160=0),Q160&amp;" due today",IF(AND(Q160&lt;&gt;"",R160=1),Q160&amp;" due tomorrow",IF(AND(Q160&lt;&gt;"",R160&lt;=Settings!$B$3),Q160&amp;" due in "&amp;R160&amp;" days",IF(AND(K160="Saved",J160="",H160&lt;&gt;"",TODAY()-H160&gt;=Settings!$B$4),"Saved "&amp;(TODAY()-H160)&amp;" days ago: apply or drop it",IF(AND(K160="Applied",J160&lt;&gt;"",Q160="",TODAY()-J160&gt;=Settings!$B$5),"No reply in "&amp;(TODAY()-J160)&amp;" days: mark Ghosted?","")))))))</f>
        <v/>
      </c>
    </row>
    <row r="161">
      <c r="H161" s="3" t="n"/>
      <c r="I161" s="3" t="n"/>
      <c r="J161" s="3" t="n"/>
      <c r="M161" s="3" t="n"/>
      <c r="N161" s="3" t="n"/>
      <c r="O161" s="3" t="n"/>
      <c r="P161" s="4">
        <f>IF(Q161="","",IF(Q161="Offer decision",O161,IF(Q161="Online assessment",M161,I161)))</f>
        <v/>
      </c>
      <c r="Q161" s="5">
        <f>IF(A161="","",IF(OR(K161="Rejected",K161="Ghosted"),"",IF(K161="Offer",IF(O161="","","Offer decision"),IF(AND(M161&lt;&gt;"",N161=""),"Online assessment",IF(AND(J161="",I161&lt;&gt;""),"Application","")))))</f>
        <v/>
      </c>
      <c r="R161" s="5">
        <f>IF(P161="","",P161-TODAY())</f>
        <v/>
      </c>
      <c r="S161" s="5">
        <f>IF(A161="","",IF(AND(Q161&lt;&gt;"",R161&lt;0),"Missed: "&amp;Q161,IF(AND(Q161&lt;&gt;"",R161=0),Q161&amp;" due today",IF(AND(Q161&lt;&gt;"",R161=1),Q161&amp;" due tomorrow",IF(AND(Q161&lt;&gt;"",R161&lt;=Settings!$B$3),Q161&amp;" due in "&amp;R161&amp;" days",IF(AND(K161="Saved",J161="",H161&lt;&gt;"",TODAY()-H161&gt;=Settings!$B$4),"Saved "&amp;(TODAY()-H161)&amp;" days ago: apply or drop it",IF(AND(K161="Applied",J161&lt;&gt;"",Q161="",TODAY()-J161&gt;=Settings!$B$5),"No reply in "&amp;(TODAY()-J161)&amp;" days: mark Ghosted?","")))))))</f>
        <v/>
      </c>
    </row>
    <row r="162">
      <c r="H162" s="3" t="n"/>
      <c r="I162" s="3" t="n"/>
      <c r="J162" s="3" t="n"/>
      <c r="M162" s="3" t="n"/>
      <c r="N162" s="3" t="n"/>
      <c r="O162" s="3" t="n"/>
      <c r="P162" s="4">
        <f>IF(Q162="","",IF(Q162="Offer decision",O162,IF(Q162="Online assessment",M162,I162)))</f>
        <v/>
      </c>
      <c r="Q162" s="5">
        <f>IF(A162="","",IF(OR(K162="Rejected",K162="Ghosted"),"",IF(K162="Offer",IF(O162="","","Offer decision"),IF(AND(M162&lt;&gt;"",N162=""),"Online assessment",IF(AND(J162="",I162&lt;&gt;""),"Application","")))))</f>
        <v/>
      </c>
      <c r="R162" s="5">
        <f>IF(P162="","",P162-TODAY())</f>
        <v/>
      </c>
      <c r="S162" s="5">
        <f>IF(A162="","",IF(AND(Q162&lt;&gt;"",R162&lt;0),"Missed: "&amp;Q162,IF(AND(Q162&lt;&gt;"",R162=0),Q162&amp;" due today",IF(AND(Q162&lt;&gt;"",R162=1),Q162&amp;" due tomorrow",IF(AND(Q162&lt;&gt;"",R162&lt;=Settings!$B$3),Q162&amp;" due in "&amp;R162&amp;" days",IF(AND(K162="Saved",J162="",H162&lt;&gt;"",TODAY()-H162&gt;=Settings!$B$4),"Saved "&amp;(TODAY()-H162)&amp;" days ago: apply or drop it",IF(AND(K162="Applied",J162&lt;&gt;"",Q162="",TODAY()-J162&gt;=Settings!$B$5),"No reply in "&amp;(TODAY()-J162)&amp;" days: mark Ghosted?","")))))))</f>
        <v/>
      </c>
    </row>
    <row r="163">
      <c r="H163" s="3" t="n"/>
      <c r="I163" s="3" t="n"/>
      <c r="J163" s="3" t="n"/>
      <c r="M163" s="3" t="n"/>
      <c r="N163" s="3" t="n"/>
      <c r="O163" s="3" t="n"/>
      <c r="P163" s="4">
        <f>IF(Q163="","",IF(Q163="Offer decision",O163,IF(Q163="Online assessment",M163,I163)))</f>
        <v/>
      </c>
      <c r="Q163" s="5">
        <f>IF(A163="","",IF(OR(K163="Rejected",K163="Ghosted"),"",IF(K163="Offer",IF(O163="","","Offer decision"),IF(AND(M163&lt;&gt;"",N163=""),"Online assessment",IF(AND(J163="",I163&lt;&gt;""),"Application","")))))</f>
        <v/>
      </c>
      <c r="R163" s="5">
        <f>IF(P163="","",P163-TODAY())</f>
        <v/>
      </c>
      <c r="S163" s="5">
        <f>IF(A163="","",IF(AND(Q163&lt;&gt;"",R163&lt;0),"Missed: "&amp;Q163,IF(AND(Q163&lt;&gt;"",R163=0),Q163&amp;" due today",IF(AND(Q163&lt;&gt;"",R163=1),Q163&amp;" due tomorrow",IF(AND(Q163&lt;&gt;"",R163&lt;=Settings!$B$3),Q163&amp;" due in "&amp;R163&amp;" days",IF(AND(K163="Saved",J163="",H163&lt;&gt;"",TODAY()-H163&gt;=Settings!$B$4),"Saved "&amp;(TODAY()-H163)&amp;" days ago: apply or drop it",IF(AND(K163="Applied",J163&lt;&gt;"",Q163="",TODAY()-J163&gt;=Settings!$B$5),"No reply in "&amp;(TODAY()-J163)&amp;" days: mark Ghosted?","")))))))</f>
        <v/>
      </c>
    </row>
    <row r="164">
      <c r="H164" s="3" t="n"/>
      <c r="I164" s="3" t="n"/>
      <c r="J164" s="3" t="n"/>
      <c r="M164" s="3" t="n"/>
      <c r="N164" s="3" t="n"/>
      <c r="O164" s="3" t="n"/>
      <c r="P164" s="4">
        <f>IF(Q164="","",IF(Q164="Offer decision",O164,IF(Q164="Online assessment",M164,I164)))</f>
        <v/>
      </c>
      <c r="Q164" s="5">
        <f>IF(A164="","",IF(OR(K164="Rejected",K164="Ghosted"),"",IF(K164="Offer",IF(O164="","","Offer decision"),IF(AND(M164&lt;&gt;"",N164=""),"Online assessment",IF(AND(J164="",I164&lt;&gt;""),"Application","")))))</f>
        <v/>
      </c>
      <c r="R164" s="5">
        <f>IF(P164="","",P164-TODAY())</f>
        <v/>
      </c>
      <c r="S164" s="5">
        <f>IF(A164="","",IF(AND(Q164&lt;&gt;"",R164&lt;0),"Missed: "&amp;Q164,IF(AND(Q164&lt;&gt;"",R164=0),Q164&amp;" due today",IF(AND(Q164&lt;&gt;"",R164=1),Q164&amp;" due tomorrow",IF(AND(Q164&lt;&gt;"",R164&lt;=Settings!$B$3),Q164&amp;" due in "&amp;R164&amp;" days",IF(AND(K164="Saved",J164="",H164&lt;&gt;"",TODAY()-H164&gt;=Settings!$B$4),"Saved "&amp;(TODAY()-H164)&amp;" days ago: apply or drop it",IF(AND(K164="Applied",J164&lt;&gt;"",Q164="",TODAY()-J164&gt;=Settings!$B$5),"No reply in "&amp;(TODAY()-J164)&amp;" days: mark Ghosted?","")))))))</f>
        <v/>
      </c>
    </row>
    <row r="165">
      <c r="H165" s="3" t="n"/>
      <c r="I165" s="3" t="n"/>
      <c r="J165" s="3" t="n"/>
      <c r="M165" s="3" t="n"/>
      <c r="N165" s="3" t="n"/>
      <c r="O165" s="3" t="n"/>
      <c r="P165" s="4">
        <f>IF(Q165="","",IF(Q165="Offer decision",O165,IF(Q165="Online assessment",M165,I165)))</f>
        <v/>
      </c>
      <c r="Q165" s="5">
        <f>IF(A165="","",IF(OR(K165="Rejected",K165="Ghosted"),"",IF(K165="Offer",IF(O165="","","Offer decision"),IF(AND(M165&lt;&gt;"",N165=""),"Online assessment",IF(AND(J165="",I165&lt;&gt;""),"Application","")))))</f>
        <v/>
      </c>
      <c r="R165" s="5">
        <f>IF(P165="","",P165-TODAY())</f>
        <v/>
      </c>
      <c r="S165" s="5">
        <f>IF(A165="","",IF(AND(Q165&lt;&gt;"",R165&lt;0),"Missed: "&amp;Q165,IF(AND(Q165&lt;&gt;"",R165=0),Q165&amp;" due today",IF(AND(Q165&lt;&gt;"",R165=1),Q165&amp;" due tomorrow",IF(AND(Q165&lt;&gt;"",R165&lt;=Settings!$B$3),Q165&amp;" due in "&amp;R165&amp;" days",IF(AND(K165="Saved",J165="",H165&lt;&gt;"",TODAY()-H165&gt;=Settings!$B$4),"Saved "&amp;(TODAY()-H165)&amp;" days ago: apply or drop it",IF(AND(K165="Applied",J165&lt;&gt;"",Q165="",TODAY()-J165&gt;=Settings!$B$5),"No reply in "&amp;(TODAY()-J165)&amp;" days: mark Ghosted?","")))))))</f>
        <v/>
      </c>
    </row>
    <row r="166">
      <c r="H166" s="3" t="n"/>
      <c r="I166" s="3" t="n"/>
      <c r="J166" s="3" t="n"/>
      <c r="M166" s="3" t="n"/>
      <c r="N166" s="3" t="n"/>
      <c r="O166" s="3" t="n"/>
      <c r="P166" s="4">
        <f>IF(Q166="","",IF(Q166="Offer decision",O166,IF(Q166="Online assessment",M166,I166)))</f>
        <v/>
      </c>
      <c r="Q166" s="5">
        <f>IF(A166="","",IF(OR(K166="Rejected",K166="Ghosted"),"",IF(K166="Offer",IF(O166="","","Offer decision"),IF(AND(M166&lt;&gt;"",N166=""),"Online assessment",IF(AND(J166="",I166&lt;&gt;""),"Application","")))))</f>
        <v/>
      </c>
      <c r="R166" s="5">
        <f>IF(P166="","",P166-TODAY())</f>
        <v/>
      </c>
      <c r="S166" s="5">
        <f>IF(A166="","",IF(AND(Q166&lt;&gt;"",R166&lt;0),"Missed: "&amp;Q166,IF(AND(Q166&lt;&gt;"",R166=0),Q166&amp;" due today",IF(AND(Q166&lt;&gt;"",R166=1),Q166&amp;" due tomorrow",IF(AND(Q166&lt;&gt;"",R166&lt;=Settings!$B$3),Q166&amp;" due in "&amp;R166&amp;" days",IF(AND(K166="Saved",J166="",H166&lt;&gt;"",TODAY()-H166&gt;=Settings!$B$4),"Saved "&amp;(TODAY()-H166)&amp;" days ago: apply or drop it",IF(AND(K166="Applied",J166&lt;&gt;"",Q166="",TODAY()-J166&gt;=Settings!$B$5),"No reply in "&amp;(TODAY()-J166)&amp;" days: mark Ghosted?","")))))))</f>
        <v/>
      </c>
    </row>
    <row r="167">
      <c r="H167" s="3" t="n"/>
      <c r="I167" s="3" t="n"/>
      <c r="J167" s="3" t="n"/>
      <c r="M167" s="3" t="n"/>
      <c r="N167" s="3" t="n"/>
      <c r="O167" s="3" t="n"/>
      <c r="P167" s="4">
        <f>IF(Q167="","",IF(Q167="Offer decision",O167,IF(Q167="Online assessment",M167,I167)))</f>
        <v/>
      </c>
      <c r="Q167" s="5">
        <f>IF(A167="","",IF(OR(K167="Rejected",K167="Ghosted"),"",IF(K167="Offer",IF(O167="","","Offer decision"),IF(AND(M167&lt;&gt;"",N167=""),"Online assessment",IF(AND(J167="",I167&lt;&gt;""),"Application","")))))</f>
        <v/>
      </c>
      <c r="R167" s="5">
        <f>IF(P167="","",P167-TODAY())</f>
        <v/>
      </c>
      <c r="S167" s="5">
        <f>IF(A167="","",IF(AND(Q167&lt;&gt;"",R167&lt;0),"Missed: "&amp;Q167,IF(AND(Q167&lt;&gt;"",R167=0),Q167&amp;" due today",IF(AND(Q167&lt;&gt;"",R167=1),Q167&amp;" due tomorrow",IF(AND(Q167&lt;&gt;"",R167&lt;=Settings!$B$3),Q167&amp;" due in "&amp;R167&amp;" days",IF(AND(K167="Saved",J167="",H167&lt;&gt;"",TODAY()-H167&gt;=Settings!$B$4),"Saved "&amp;(TODAY()-H167)&amp;" days ago: apply or drop it",IF(AND(K167="Applied",J167&lt;&gt;"",Q167="",TODAY()-J167&gt;=Settings!$B$5),"No reply in "&amp;(TODAY()-J167)&amp;" days: mark Ghosted?","")))))))</f>
        <v/>
      </c>
    </row>
    <row r="168">
      <c r="H168" s="3" t="n"/>
      <c r="I168" s="3" t="n"/>
      <c r="J168" s="3" t="n"/>
      <c r="M168" s="3" t="n"/>
      <c r="N168" s="3" t="n"/>
      <c r="O168" s="3" t="n"/>
      <c r="P168" s="4">
        <f>IF(Q168="","",IF(Q168="Offer decision",O168,IF(Q168="Online assessment",M168,I168)))</f>
        <v/>
      </c>
      <c r="Q168" s="5">
        <f>IF(A168="","",IF(OR(K168="Rejected",K168="Ghosted"),"",IF(K168="Offer",IF(O168="","","Offer decision"),IF(AND(M168&lt;&gt;"",N168=""),"Online assessment",IF(AND(J168="",I168&lt;&gt;""),"Application","")))))</f>
        <v/>
      </c>
      <c r="R168" s="5">
        <f>IF(P168="","",P168-TODAY())</f>
        <v/>
      </c>
      <c r="S168" s="5">
        <f>IF(A168="","",IF(AND(Q168&lt;&gt;"",R168&lt;0),"Missed: "&amp;Q168,IF(AND(Q168&lt;&gt;"",R168=0),Q168&amp;" due today",IF(AND(Q168&lt;&gt;"",R168=1),Q168&amp;" due tomorrow",IF(AND(Q168&lt;&gt;"",R168&lt;=Settings!$B$3),Q168&amp;" due in "&amp;R168&amp;" days",IF(AND(K168="Saved",J168="",H168&lt;&gt;"",TODAY()-H168&gt;=Settings!$B$4),"Saved "&amp;(TODAY()-H168)&amp;" days ago: apply or drop it",IF(AND(K168="Applied",J168&lt;&gt;"",Q168="",TODAY()-J168&gt;=Settings!$B$5),"No reply in "&amp;(TODAY()-J168)&amp;" days: mark Ghosted?","")))))))</f>
        <v/>
      </c>
    </row>
    <row r="169">
      <c r="H169" s="3" t="n"/>
      <c r="I169" s="3" t="n"/>
      <c r="J169" s="3" t="n"/>
      <c r="M169" s="3" t="n"/>
      <c r="N169" s="3" t="n"/>
      <c r="O169" s="3" t="n"/>
      <c r="P169" s="4">
        <f>IF(Q169="","",IF(Q169="Offer decision",O169,IF(Q169="Online assessment",M169,I169)))</f>
        <v/>
      </c>
      <c r="Q169" s="5">
        <f>IF(A169="","",IF(OR(K169="Rejected",K169="Ghosted"),"",IF(K169="Offer",IF(O169="","","Offer decision"),IF(AND(M169&lt;&gt;"",N169=""),"Online assessment",IF(AND(J169="",I169&lt;&gt;""),"Application","")))))</f>
        <v/>
      </c>
      <c r="R169" s="5">
        <f>IF(P169="","",P169-TODAY())</f>
        <v/>
      </c>
      <c r="S169" s="5">
        <f>IF(A169="","",IF(AND(Q169&lt;&gt;"",R169&lt;0),"Missed: "&amp;Q169,IF(AND(Q169&lt;&gt;"",R169=0),Q169&amp;" due today",IF(AND(Q169&lt;&gt;"",R169=1),Q169&amp;" due tomorrow",IF(AND(Q169&lt;&gt;"",R169&lt;=Settings!$B$3),Q169&amp;" due in "&amp;R169&amp;" days",IF(AND(K169="Saved",J169="",H169&lt;&gt;"",TODAY()-H169&gt;=Settings!$B$4),"Saved "&amp;(TODAY()-H169)&amp;" days ago: apply or drop it",IF(AND(K169="Applied",J169&lt;&gt;"",Q169="",TODAY()-J169&gt;=Settings!$B$5),"No reply in "&amp;(TODAY()-J169)&amp;" days: mark Ghosted?","")))))))</f>
        <v/>
      </c>
    </row>
    <row r="170">
      <c r="H170" s="3" t="n"/>
      <c r="I170" s="3" t="n"/>
      <c r="J170" s="3" t="n"/>
      <c r="M170" s="3" t="n"/>
      <c r="N170" s="3" t="n"/>
      <c r="O170" s="3" t="n"/>
      <c r="P170" s="4">
        <f>IF(Q170="","",IF(Q170="Offer decision",O170,IF(Q170="Online assessment",M170,I170)))</f>
        <v/>
      </c>
      <c r="Q170" s="5">
        <f>IF(A170="","",IF(OR(K170="Rejected",K170="Ghosted"),"",IF(K170="Offer",IF(O170="","","Offer decision"),IF(AND(M170&lt;&gt;"",N170=""),"Online assessment",IF(AND(J170="",I170&lt;&gt;""),"Application","")))))</f>
        <v/>
      </c>
      <c r="R170" s="5">
        <f>IF(P170="","",P170-TODAY())</f>
        <v/>
      </c>
      <c r="S170" s="5">
        <f>IF(A170="","",IF(AND(Q170&lt;&gt;"",R170&lt;0),"Missed: "&amp;Q170,IF(AND(Q170&lt;&gt;"",R170=0),Q170&amp;" due today",IF(AND(Q170&lt;&gt;"",R170=1),Q170&amp;" due tomorrow",IF(AND(Q170&lt;&gt;"",R170&lt;=Settings!$B$3),Q170&amp;" due in "&amp;R170&amp;" days",IF(AND(K170="Saved",J170="",H170&lt;&gt;"",TODAY()-H170&gt;=Settings!$B$4),"Saved "&amp;(TODAY()-H170)&amp;" days ago: apply or drop it",IF(AND(K170="Applied",J170&lt;&gt;"",Q170="",TODAY()-J170&gt;=Settings!$B$5),"No reply in "&amp;(TODAY()-J170)&amp;" days: mark Ghosted?","")))))))</f>
        <v/>
      </c>
    </row>
    <row r="171">
      <c r="H171" s="3" t="n"/>
      <c r="I171" s="3" t="n"/>
      <c r="J171" s="3" t="n"/>
      <c r="M171" s="3" t="n"/>
      <c r="N171" s="3" t="n"/>
      <c r="O171" s="3" t="n"/>
      <c r="P171" s="4">
        <f>IF(Q171="","",IF(Q171="Offer decision",O171,IF(Q171="Online assessment",M171,I171)))</f>
        <v/>
      </c>
      <c r="Q171" s="5">
        <f>IF(A171="","",IF(OR(K171="Rejected",K171="Ghosted"),"",IF(K171="Offer",IF(O171="","","Offer decision"),IF(AND(M171&lt;&gt;"",N171=""),"Online assessment",IF(AND(J171="",I171&lt;&gt;""),"Application","")))))</f>
        <v/>
      </c>
      <c r="R171" s="5">
        <f>IF(P171="","",P171-TODAY())</f>
        <v/>
      </c>
      <c r="S171" s="5">
        <f>IF(A171="","",IF(AND(Q171&lt;&gt;"",R171&lt;0),"Missed: "&amp;Q171,IF(AND(Q171&lt;&gt;"",R171=0),Q171&amp;" due today",IF(AND(Q171&lt;&gt;"",R171=1),Q171&amp;" due tomorrow",IF(AND(Q171&lt;&gt;"",R171&lt;=Settings!$B$3),Q171&amp;" due in "&amp;R171&amp;" days",IF(AND(K171="Saved",J171="",H171&lt;&gt;"",TODAY()-H171&gt;=Settings!$B$4),"Saved "&amp;(TODAY()-H171)&amp;" days ago: apply or drop it",IF(AND(K171="Applied",J171&lt;&gt;"",Q171="",TODAY()-J171&gt;=Settings!$B$5),"No reply in "&amp;(TODAY()-J171)&amp;" days: mark Ghosted?","")))))))</f>
        <v/>
      </c>
    </row>
    <row r="172">
      <c r="H172" s="3" t="n"/>
      <c r="I172" s="3" t="n"/>
      <c r="J172" s="3" t="n"/>
      <c r="M172" s="3" t="n"/>
      <c r="N172" s="3" t="n"/>
      <c r="O172" s="3" t="n"/>
      <c r="P172" s="4">
        <f>IF(Q172="","",IF(Q172="Offer decision",O172,IF(Q172="Online assessment",M172,I172)))</f>
        <v/>
      </c>
      <c r="Q172" s="5">
        <f>IF(A172="","",IF(OR(K172="Rejected",K172="Ghosted"),"",IF(K172="Offer",IF(O172="","","Offer decision"),IF(AND(M172&lt;&gt;"",N172=""),"Online assessment",IF(AND(J172="",I172&lt;&gt;""),"Application","")))))</f>
        <v/>
      </c>
      <c r="R172" s="5">
        <f>IF(P172="","",P172-TODAY())</f>
        <v/>
      </c>
      <c r="S172" s="5">
        <f>IF(A172="","",IF(AND(Q172&lt;&gt;"",R172&lt;0),"Missed: "&amp;Q172,IF(AND(Q172&lt;&gt;"",R172=0),Q172&amp;" due today",IF(AND(Q172&lt;&gt;"",R172=1),Q172&amp;" due tomorrow",IF(AND(Q172&lt;&gt;"",R172&lt;=Settings!$B$3),Q172&amp;" due in "&amp;R172&amp;" days",IF(AND(K172="Saved",J172="",H172&lt;&gt;"",TODAY()-H172&gt;=Settings!$B$4),"Saved "&amp;(TODAY()-H172)&amp;" days ago: apply or drop it",IF(AND(K172="Applied",J172&lt;&gt;"",Q172="",TODAY()-J172&gt;=Settings!$B$5),"No reply in "&amp;(TODAY()-J172)&amp;" days: mark Ghosted?","")))))))</f>
        <v/>
      </c>
    </row>
    <row r="173">
      <c r="H173" s="3" t="n"/>
      <c r="I173" s="3" t="n"/>
      <c r="J173" s="3" t="n"/>
      <c r="M173" s="3" t="n"/>
      <c r="N173" s="3" t="n"/>
      <c r="O173" s="3" t="n"/>
      <c r="P173" s="4">
        <f>IF(Q173="","",IF(Q173="Offer decision",O173,IF(Q173="Online assessment",M173,I173)))</f>
        <v/>
      </c>
      <c r="Q173" s="5">
        <f>IF(A173="","",IF(OR(K173="Rejected",K173="Ghosted"),"",IF(K173="Offer",IF(O173="","","Offer decision"),IF(AND(M173&lt;&gt;"",N173=""),"Online assessment",IF(AND(J173="",I173&lt;&gt;""),"Application","")))))</f>
        <v/>
      </c>
      <c r="R173" s="5">
        <f>IF(P173="","",P173-TODAY())</f>
        <v/>
      </c>
      <c r="S173" s="5">
        <f>IF(A173="","",IF(AND(Q173&lt;&gt;"",R173&lt;0),"Missed: "&amp;Q173,IF(AND(Q173&lt;&gt;"",R173=0),Q173&amp;" due today",IF(AND(Q173&lt;&gt;"",R173=1),Q173&amp;" due tomorrow",IF(AND(Q173&lt;&gt;"",R173&lt;=Settings!$B$3),Q173&amp;" due in "&amp;R173&amp;" days",IF(AND(K173="Saved",J173="",H173&lt;&gt;"",TODAY()-H173&gt;=Settings!$B$4),"Saved "&amp;(TODAY()-H173)&amp;" days ago: apply or drop it",IF(AND(K173="Applied",J173&lt;&gt;"",Q173="",TODAY()-J173&gt;=Settings!$B$5),"No reply in "&amp;(TODAY()-J173)&amp;" days: mark Ghosted?","")))))))</f>
        <v/>
      </c>
    </row>
    <row r="174">
      <c r="H174" s="3" t="n"/>
      <c r="I174" s="3" t="n"/>
      <c r="J174" s="3" t="n"/>
      <c r="M174" s="3" t="n"/>
      <c r="N174" s="3" t="n"/>
      <c r="O174" s="3" t="n"/>
      <c r="P174" s="4">
        <f>IF(Q174="","",IF(Q174="Offer decision",O174,IF(Q174="Online assessment",M174,I174)))</f>
        <v/>
      </c>
      <c r="Q174" s="5">
        <f>IF(A174="","",IF(OR(K174="Rejected",K174="Ghosted"),"",IF(K174="Offer",IF(O174="","","Offer decision"),IF(AND(M174&lt;&gt;"",N174=""),"Online assessment",IF(AND(J174="",I174&lt;&gt;""),"Application","")))))</f>
        <v/>
      </c>
      <c r="R174" s="5">
        <f>IF(P174="","",P174-TODAY())</f>
        <v/>
      </c>
      <c r="S174" s="5">
        <f>IF(A174="","",IF(AND(Q174&lt;&gt;"",R174&lt;0),"Missed: "&amp;Q174,IF(AND(Q174&lt;&gt;"",R174=0),Q174&amp;" due today",IF(AND(Q174&lt;&gt;"",R174=1),Q174&amp;" due tomorrow",IF(AND(Q174&lt;&gt;"",R174&lt;=Settings!$B$3),Q174&amp;" due in "&amp;R174&amp;" days",IF(AND(K174="Saved",J174="",H174&lt;&gt;"",TODAY()-H174&gt;=Settings!$B$4),"Saved "&amp;(TODAY()-H174)&amp;" days ago: apply or drop it",IF(AND(K174="Applied",J174&lt;&gt;"",Q174="",TODAY()-J174&gt;=Settings!$B$5),"No reply in "&amp;(TODAY()-J174)&amp;" days: mark Ghosted?","")))))))</f>
        <v/>
      </c>
    </row>
    <row r="175">
      <c r="H175" s="3" t="n"/>
      <c r="I175" s="3" t="n"/>
      <c r="J175" s="3" t="n"/>
      <c r="M175" s="3" t="n"/>
      <c r="N175" s="3" t="n"/>
      <c r="O175" s="3" t="n"/>
      <c r="P175" s="4">
        <f>IF(Q175="","",IF(Q175="Offer decision",O175,IF(Q175="Online assessment",M175,I175)))</f>
        <v/>
      </c>
      <c r="Q175" s="5">
        <f>IF(A175="","",IF(OR(K175="Rejected",K175="Ghosted"),"",IF(K175="Offer",IF(O175="","","Offer decision"),IF(AND(M175&lt;&gt;"",N175=""),"Online assessment",IF(AND(J175="",I175&lt;&gt;""),"Application","")))))</f>
        <v/>
      </c>
      <c r="R175" s="5">
        <f>IF(P175="","",P175-TODAY())</f>
        <v/>
      </c>
      <c r="S175" s="5">
        <f>IF(A175="","",IF(AND(Q175&lt;&gt;"",R175&lt;0),"Missed: "&amp;Q175,IF(AND(Q175&lt;&gt;"",R175=0),Q175&amp;" due today",IF(AND(Q175&lt;&gt;"",R175=1),Q175&amp;" due tomorrow",IF(AND(Q175&lt;&gt;"",R175&lt;=Settings!$B$3),Q175&amp;" due in "&amp;R175&amp;" days",IF(AND(K175="Saved",J175="",H175&lt;&gt;"",TODAY()-H175&gt;=Settings!$B$4),"Saved "&amp;(TODAY()-H175)&amp;" days ago: apply or drop it",IF(AND(K175="Applied",J175&lt;&gt;"",Q175="",TODAY()-J175&gt;=Settings!$B$5),"No reply in "&amp;(TODAY()-J175)&amp;" days: mark Ghosted?","")))))))</f>
        <v/>
      </c>
    </row>
    <row r="176">
      <c r="H176" s="3" t="n"/>
      <c r="I176" s="3" t="n"/>
      <c r="J176" s="3" t="n"/>
      <c r="M176" s="3" t="n"/>
      <c r="N176" s="3" t="n"/>
      <c r="O176" s="3" t="n"/>
      <c r="P176" s="4">
        <f>IF(Q176="","",IF(Q176="Offer decision",O176,IF(Q176="Online assessment",M176,I176)))</f>
        <v/>
      </c>
      <c r="Q176" s="5">
        <f>IF(A176="","",IF(OR(K176="Rejected",K176="Ghosted"),"",IF(K176="Offer",IF(O176="","","Offer decision"),IF(AND(M176&lt;&gt;"",N176=""),"Online assessment",IF(AND(J176="",I176&lt;&gt;""),"Application","")))))</f>
        <v/>
      </c>
      <c r="R176" s="5">
        <f>IF(P176="","",P176-TODAY())</f>
        <v/>
      </c>
      <c r="S176" s="5">
        <f>IF(A176="","",IF(AND(Q176&lt;&gt;"",R176&lt;0),"Missed: "&amp;Q176,IF(AND(Q176&lt;&gt;"",R176=0),Q176&amp;" due today",IF(AND(Q176&lt;&gt;"",R176=1),Q176&amp;" due tomorrow",IF(AND(Q176&lt;&gt;"",R176&lt;=Settings!$B$3),Q176&amp;" due in "&amp;R176&amp;" days",IF(AND(K176="Saved",J176="",H176&lt;&gt;"",TODAY()-H176&gt;=Settings!$B$4),"Saved "&amp;(TODAY()-H176)&amp;" days ago: apply or drop it",IF(AND(K176="Applied",J176&lt;&gt;"",Q176="",TODAY()-J176&gt;=Settings!$B$5),"No reply in "&amp;(TODAY()-J176)&amp;" days: mark Ghosted?","")))))))</f>
        <v/>
      </c>
    </row>
    <row r="177">
      <c r="H177" s="3" t="n"/>
      <c r="I177" s="3" t="n"/>
      <c r="J177" s="3" t="n"/>
      <c r="M177" s="3" t="n"/>
      <c r="N177" s="3" t="n"/>
      <c r="O177" s="3" t="n"/>
      <c r="P177" s="4">
        <f>IF(Q177="","",IF(Q177="Offer decision",O177,IF(Q177="Online assessment",M177,I177)))</f>
        <v/>
      </c>
      <c r="Q177" s="5">
        <f>IF(A177="","",IF(OR(K177="Rejected",K177="Ghosted"),"",IF(K177="Offer",IF(O177="","","Offer decision"),IF(AND(M177&lt;&gt;"",N177=""),"Online assessment",IF(AND(J177="",I177&lt;&gt;""),"Application","")))))</f>
        <v/>
      </c>
      <c r="R177" s="5">
        <f>IF(P177="","",P177-TODAY())</f>
        <v/>
      </c>
      <c r="S177" s="5">
        <f>IF(A177="","",IF(AND(Q177&lt;&gt;"",R177&lt;0),"Missed: "&amp;Q177,IF(AND(Q177&lt;&gt;"",R177=0),Q177&amp;" due today",IF(AND(Q177&lt;&gt;"",R177=1),Q177&amp;" due tomorrow",IF(AND(Q177&lt;&gt;"",R177&lt;=Settings!$B$3),Q177&amp;" due in "&amp;R177&amp;" days",IF(AND(K177="Saved",J177="",H177&lt;&gt;"",TODAY()-H177&gt;=Settings!$B$4),"Saved "&amp;(TODAY()-H177)&amp;" days ago: apply or drop it",IF(AND(K177="Applied",J177&lt;&gt;"",Q177="",TODAY()-J177&gt;=Settings!$B$5),"No reply in "&amp;(TODAY()-J177)&amp;" days: mark Ghosted?","")))))))</f>
        <v/>
      </c>
    </row>
    <row r="178">
      <c r="H178" s="3" t="n"/>
      <c r="I178" s="3" t="n"/>
      <c r="J178" s="3" t="n"/>
      <c r="M178" s="3" t="n"/>
      <c r="N178" s="3" t="n"/>
      <c r="O178" s="3" t="n"/>
      <c r="P178" s="4">
        <f>IF(Q178="","",IF(Q178="Offer decision",O178,IF(Q178="Online assessment",M178,I178)))</f>
        <v/>
      </c>
      <c r="Q178" s="5">
        <f>IF(A178="","",IF(OR(K178="Rejected",K178="Ghosted"),"",IF(K178="Offer",IF(O178="","","Offer decision"),IF(AND(M178&lt;&gt;"",N178=""),"Online assessment",IF(AND(J178="",I178&lt;&gt;""),"Application","")))))</f>
        <v/>
      </c>
      <c r="R178" s="5">
        <f>IF(P178="","",P178-TODAY())</f>
        <v/>
      </c>
      <c r="S178" s="5">
        <f>IF(A178="","",IF(AND(Q178&lt;&gt;"",R178&lt;0),"Missed: "&amp;Q178,IF(AND(Q178&lt;&gt;"",R178=0),Q178&amp;" due today",IF(AND(Q178&lt;&gt;"",R178=1),Q178&amp;" due tomorrow",IF(AND(Q178&lt;&gt;"",R178&lt;=Settings!$B$3),Q178&amp;" due in "&amp;R178&amp;" days",IF(AND(K178="Saved",J178="",H178&lt;&gt;"",TODAY()-H178&gt;=Settings!$B$4),"Saved "&amp;(TODAY()-H178)&amp;" days ago: apply or drop it",IF(AND(K178="Applied",J178&lt;&gt;"",Q178="",TODAY()-J178&gt;=Settings!$B$5),"No reply in "&amp;(TODAY()-J178)&amp;" days: mark Ghosted?","")))))))</f>
        <v/>
      </c>
    </row>
    <row r="179">
      <c r="H179" s="3" t="n"/>
      <c r="I179" s="3" t="n"/>
      <c r="J179" s="3" t="n"/>
      <c r="M179" s="3" t="n"/>
      <c r="N179" s="3" t="n"/>
      <c r="O179" s="3" t="n"/>
      <c r="P179" s="4">
        <f>IF(Q179="","",IF(Q179="Offer decision",O179,IF(Q179="Online assessment",M179,I179)))</f>
        <v/>
      </c>
      <c r="Q179" s="5">
        <f>IF(A179="","",IF(OR(K179="Rejected",K179="Ghosted"),"",IF(K179="Offer",IF(O179="","","Offer decision"),IF(AND(M179&lt;&gt;"",N179=""),"Online assessment",IF(AND(J179="",I179&lt;&gt;""),"Application","")))))</f>
        <v/>
      </c>
      <c r="R179" s="5">
        <f>IF(P179="","",P179-TODAY())</f>
        <v/>
      </c>
      <c r="S179" s="5">
        <f>IF(A179="","",IF(AND(Q179&lt;&gt;"",R179&lt;0),"Missed: "&amp;Q179,IF(AND(Q179&lt;&gt;"",R179=0),Q179&amp;" due today",IF(AND(Q179&lt;&gt;"",R179=1),Q179&amp;" due tomorrow",IF(AND(Q179&lt;&gt;"",R179&lt;=Settings!$B$3),Q179&amp;" due in "&amp;R179&amp;" days",IF(AND(K179="Saved",J179="",H179&lt;&gt;"",TODAY()-H179&gt;=Settings!$B$4),"Saved "&amp;(TODAY()-H179)&amp;" days ago: apply or drop it",IF(AND(K179="Applied",J179&lt;&gt;"",Q179="",TODAY()-J179&gt;=Settings!$B$5),"No reply in "&amp;(TODAY()-J179)&amp;" days: mark Ghosted?","")))))))</f>
        <v/>
      </c>
    </row>
    <row r="180">
      <c r="H180" s="3" t="n"/>
      <c r="I180" s="3" t="n"/>
      <c r="J180" s="3" t="n"/>
      <c r="M180" s="3" t="n"/>
      <c r="N180" s="3" t="n"/>
      <c r="O180" s="3" t="n"/>
      <c r="P180" s="4">
        <f>IF(Q180="","",IF(Q180="Offer decision",O180,IF(Q180="Online assessment",M180,I180)))</f>
        <v/>
      </c>
      <c r="Q180" s="5">
        <f>IF(A180="","",IF(OR(K180="Rejected",K180="Ghosted"),"",IF(K180="Offer",IF(O180="","","Offer decision"),IF(AND(M180&lt;&gt;"",N180=""),"Online assessment",IF(AND(J180="",I180&lt;&gt;""),"Application","")))))</f>
        <v/>
      </c>
      <c r="R180" s="5">
        <f>IF(P180="","",P180-TODAY())</f>
        <v/>
      </c>
      <c r="S180" s="5">
        <f>IF(A180="","",IF(AND(Q180&lt;&gt;"",R180&lt;0),"Missed: "&amp;Q180,IF(AND(Q180&lt;&gt;"",R180=0),Q180&amp;" due today",IF(AND(Q180&lt;&gt;"",R180=1),Q180&amp;" due tomorrow",IF(AND(Q180&lt;&gt;"",R180&lt;=Settings!$B$3),Q180&amp;" due in "&amp;R180&amp;" days",IF(AND(K180="Saved",J180="",H180&lt;&gt;"",TODAY()-H180&gt;=Settings!$B$4),"Saved "&amp;(TODAY()-H180)&amp;" days ago: apply or drop it",IF(AND(K180="Applied",J180&lt;&gt;"",Q180="",TODAY()-J180&gt;=Settings!$B$5),"No reply in "&amp;(TODAY()-J180)&amp;" days: mark Ghosted?","")))))))</f>
        <v/>
      </c>
    </row>
    <row r="181">
      <c r="H181" s="3" t="n"/>
      <c r="I181" s="3" t="n"/>
      <c r="J181" s="3" t="n"/>
      <c r="M181" s="3" t="n"/>
      <c r="N181" s="3" t="n"/>
      <c r="O181" s="3" t="n"/>
      <c r="P181" s="4">
        <f>IF(Q181="","",IF(Q181="Offer decision",O181,IF(Q181="Online assessment",M181,I181)))</f>
        <v/>
      </c>
      <c r="Q181" s="5">
        <f>IF(A181="","",IF(OR(K181="Rejected",K181="Ghosted"),"",IF(K181="Offer",IF(O181="","","Offer decision"),IF(AND(M181&lt;&gt;"",N181=""),"Online assessment",IF(AND(J181="",I181&lt;&gt;""),"Application","")))))</f>
        <v/>
      </c>
      <c r="R181" s="5">
        <f>IF(P181="","",P181-TODAY())</f>
        <v/>
      </c>
      <c r="S181" s="5">
        <f>IF(A181="","",IF(AND(Q181&lt;&gt;"",R181&lt;0),"Missed: "&amp;Q181,IF(AND(Q181&lt;&gt;"",R181=0),Q181&amp;" due today",IF(AND(Q181&lt;&gt;"",R181=1),Q181&amp;" due tomorrow",IF(AND(Q181&lt;&gt;"",R181&lt;=Settings!$B$3),Q181&amp;" due in "&amp;R181&amp;" days",IF(AND(K181="Saved",J181="",H181&lt;&gt;"",TODAY()-H181&gt;=Settings!$B$4),"Saved "&amp;(TODAY()-H181)&amp;" days ago: apply or drop it",IF(AND(K181="Applied",J181&lt;&gt;"",Q181="",TODAY()-J181&gt;=Settings!$B$5),"No reply in "&amp;(TODAY()-J181)&amp;" days: mark Ghosted?","")))))))</f>
        <v/>
      </c>
    </row>
    <row r="182">
      <c r="H182" s="3" t="n"/>
      <c r="I182" s="3" t="n"/>
      <c r="J182" s="3" t="n"/>
      <c r="M182" s="3" t="n"/>
      <c r="N182" s="3" t="n"/>
      <c r="O182" s="3" t="n"/>
      <c r="P182" s="4">
        <f>IF(Q182="","",IF(Q182="Offer decision",O182,IF(Q182="Online assessment",M182,I182)))</f>
        <v/>
      </c>
      <c r="Q182" s="5">
        <f>IF(A182="","",IF(OR(K182="Rejected",K182="Ghosted"),"",IF(K182="Offer",IF(O182="","","Offer decision"),IF(AND(M182&lt;&gt;"",N182=""),"Online assessment",IF(AND(J182="",I182&lt;&gt;""),"Application","")))))</f>
        <v/>
      </c>
      <c r="R182" s="5">
        <f>IF(P182="","",P182-TODAY())</f>
        <v/>
      </c>
      <c r="S182" s="5">
        <f>IF(A182="","",IF(AND(Q182&lt;&gt;"",R182&lt;0),"Missed: "&amp;Q182,IF(AND(Q182&lt;&gt;"",R182=0),Q182&amp;" due today",IF(AND(Q182&lt;&gt;"",R182=1),Q182&amp;" due tomorrow",IF(AND(Q182&lt;&gt;"",R182&lt;=Settings!$B$3),Q182&amp;" due in "&amp;R182&amp;" days",IF(AND(K182="Saved",J182="",H182&lt;&gt;"",TODAY()-H182&gt;=Settings!$B$4),"Saved "&amp;(TODAY()-H182)&amp;" days ago: apply or drop it",IF(AND(K182="Applied",J182&lt;&gt;"",Q182="",TODAY()-J182&gt;=Settings!$B$5),"No reply in "&amp;(TODAY()-J182)&amp;" days: mark Ghosted?","")))))))</f>
        <v/>
      </c>
    </row>
    <row r="183">
      <c r="H183" s="3" t="n"/>
      <c r="I183" s="3" t="n"/>
      <c r="J183" s="3" t="n"/>
      <c r="M183" s="3" t="n"/>
      <c r="N183" s="3" t="n"/>
      <c r="O183" s="3" t="n"/>
      <c r="P183" s="4">
        <f>IF(Q183="","",IF(Q183="Offer decision",O183,IF(Q183="Online assessment",M183,I183)))</f>
        <v/>
      </c>
      <c r="Q183" s="5">
        <f>IF(A183="","",IF(OR(K183="Rejected",K183="Ghosted"),"",IF(K183="Offer",IF(O183="","","Offer decision"),IF(AND(M183&lt;&gt;"",N183=""),"Online assessment",IF(AND(J183="",I183&lt;&gt;""),"Application","")))))</f>
        <v/>
      </c>
      <c r="R183" s="5">
        <f>IF(P183="","",P183-TODAY())</f>
        <v/>
      </c>
      <c r="S183" s="5">
        <f>IF(A183="","",IF(AND(Q183&lt;&gt;"",R183&lt;0),"Missed: "&amp;Q183,IF(AND(Q183&lt;&gt;"",R183=0),Q183&amp;" due today",IF(AND(Q183&lt;&gt;"",R183=1),Q183&amp;" due tomorrow",IF(AND(Q183&lt;&gt;"",R183&lt;=Settings!$B$3),Q183&amp;" due in "&amp;R183&amp;" days",IF(AND(K183="Saved",J183="",H183&lt;&gt;"",TODAY()-H183&gt;=Settings!$B$4),"Saved "&amp;(TODAY()-H183)&amp;" days ago: apply or drop it",IF(AND(K183="Applied",J183&lt;&gt;"",Q183="",TODAY()-J183&gt;=Settings!$B$5),"No reply in "&amp;(TODAY()-J183)&amp;" days: mark Ghosted?","")))))))</f>
        <v/>
      </c>
    </row>
    <row r="184">
      <c r="H184" s="3" t="n"/>
      <c r="I184" s="3" t="n"/>
      <c r="J184" s="3" t="n"/>
      <c r="M184" s="3" t="n"/>
      <c r="N184" s="3" t="n"/>
      <c r="O184" s="3" t="n"/>
      <c r="P184" s="4">
        <f>IF(Q184="","",IF(Q184="Offer decision",O184,IF(Q184="Online assessment",M184,I184)))</f>
        <v/>
      </c>
      <c r="Q184" s="5">
        <f>IF(A184="","",IF(OR(K184="Rejected",K184="Ghosted"),"",IF(K184="Offer",IF(O184="","","Offer decision"),IF(AND(M184&lt;&gt;"",N184=""),"Online assessment",IF(AND(J184="",I184&lt;&gt;""),"Application","")))))</f>
        <v/>
      </c>
      <c r="R184" s="5">
        <f>IF(P184="","",P184-TODAY())</f>
        <v/>
      </c>
      <c r="S184" s="5">
        <f>IF(A184="","",IF(AND(Q184&lt;&gt;"",R184&lt;0),"Missed: "&amp;Q184,IF(AND(Q184&lt;&gt;"",R184=0),Q184&amp;" due today",IF(AND(Q184&lt;&gt;"",R184=1),Q184&amp;" due tomorrow",IF(AND(Q184&lt;&gt;"",R184&lt;=Settings!$B$3),Q184&amp;" due in "&amp;R184&amp;" days",IF(AND(K184="Saved",J184="",H184&lt;&gt;"",TODAY()-H184&gt;=Settings!$B$4),"Saved "&amp;(TODAY()-H184)&amp;" days ago: apply or drop it",IF(AND(K184="Applied",J184&lt;&gt;"",Q184="",TODAY()-J184&gt;=Settings!$B$5),"No reply in "&amp;(TODAY()-J184)&amp;" days: mark Ghosted?","")))))))</f>
        <v/>
      </c>
    </row>
    <row r="185">
      <c r="H185" s="3" t="n"/>
      <c r="I185" s="3" t="n"/>
      <c r="J185" s="3" t="n"/>
      <c r="M185" s="3" t="n"/>
      <c r="N185" s="3" t="n"/>
      <c r="O185" s="3" t="n"/>
      <c r="P185" s="4">
        <f>IF(Q185="","",IF(Q185="Offer decision",O185,IF(Q185="Online assessment",M185,I185)))</f>
        <v/>
      </c>
      <c r="Q185" s="5">
        <f>IF(A185="","",IF(OR(K185="Rejected",K185="Ghosted"),"",IF(K185="Offer",IF(O185="","","Offer decision"),IF(AND(M185&lt;&gt;"",N185=""),"Online assessment",IF(AND(J185="",I185&lt;&gt;""),"Application","")))))</f>
        <v/>
      </c>
      <c r="R185" s="5">
        <f>IF(P185="","",P185-TODAY())</f>
        <v/>
      </c>
      <c r="S185" s="5">
        <f>IF(A185="","",IF(AND(Q185&lt;&gt;"",R185&lt;0),"Missed: "&amp;Q185,IF(AND(Q185&lt;&gt;"",R185=0),Q185&amp;" due today",IF(AND(Q185&lt;&gt;"",R185=1),Q185&amp;" due tomorrow",IF(AND(Q185&lt;&gt;"",R185&lt;=Settings!$B$3),Q185&amp;" due in "&amp;R185&amp;" days",IF(AND(K185="Saved",J185="",H185&lt;&gt;"",TODAY()-H185&gt;=Settings!$B$4),"Saved "&amp;(TODAY()-H185)&amp;" days ago: apply or drop it",IF(AND(K185="Applied",J185&lt;&gt;"",Q185="",TODAY()-J185&gt;=Settings!$B$5),"No reply in "&amp;(TODAY()-J185)&amp;" days: mark Ghosted?","")))))))</f>
        <v/>
      </c>
    </row>
    <row r="186">
      <c r="H186" s="3" t="n"/>
      <c r="I186" s="3" t="n"/>
      <c r="J186" s="3" t="n"/>
      <c r="M186" s="3" t="n"/>
      <c r="N186" s="3" t="n"/>
      <c r="O186" s="3" t="n"/>
      <c r="P186" s="4">
        <f>IF(Q186="","",IF(Q186="Offer decision",O186,IF(Q186="Online assessment",M186,I186)))</f>
        <v/>
      </c>
      <c r="Q186" s="5">
        <f>IF(A186="","",IF(OR(K186="Rejected",K186="Ghosted"),"",IF(K186="Offer",IF(O186="","","Offer decision"),IF(AND(M186&lt;&gt;"",N186=""),"Online assessment",IF(AND(J186="",I186&lt;&gt;""),"Application","")))))</f>
        <v/>
      </c>
      <c r="R186" s="5">
        <f>IF(P186="","",P186-TODAY())</f>
        <v/>
      </c>
      <c r="S186" s="5">
        <f>IF(A186="","",IF(AND(Q186&lt;&gt;"",R186&lt;0),"Missed: "&amp;Q186,IF(AND(Q186&lt;&gt;"",R186=0),Q186&amp;" due today",IF(AND(Q186&lt;&gt;"",R186=1),Q186&amp;" due tomorrow",IF(AND(Q186&lt;&gt;"",R186&lt;=Settings!$B$3),Q186&amp;" due in "&amp;R186&amp;" days",IF(AND(K186="Saved",J186="",H186&lt;&gt;"",TODAY()-H186&gt;=Settings!$B$4),"Saved "&amp;(TODAY()-H186)&amp;" days ago: apply or drop it",IF(AND(K186="Applied",J186&lt;&gt;"",Q186="",TODAY()-J186&gt;=Settings!$B$5),"No reply in "&amp;(TODAY()-J186)&amp;" days: mark Ghosted?","")))))))</f>
        <v/>
      </c>
    </row>
    <row r="187">
      <c r="H187" s="3" t="n"/>
      <c r="I187" s="3" t="n"/>
      <c r="J187" s="3" t="n"/>
      <c r="M187" s="3" t="n"/>
      <c r="N187" s="3" t="n"/>
      <c r="O187" s="3" t="n"/>
      <c r="P187" s="4">
        <f>IF(Q187="","",IF(Q187="Offer decision",O187,IF(Q187="Online assessment",M187,I187)))</f>
        <v/>
      </c>
      <c r="Q187" s="5">
        <f>IF(A187="","",IF(OR(K187="Rejected",K187="Ghosted"),"",IF(K187="Offer",IF(O187="","","Offer decision"),IF(AND(M187&lt;&gt;"",N187=""),"Online assessment",IF(AND(J187="",I187&lt;&gt;""),"Application","")))))</f>
        <v/>
      </c>
      <c r="R187" s="5">
        <f>IF(P187="","",P187-TODAY())</f>
        <v/>
      </c>
      <c r="S187" s="5">
        <f>IF(A187="","",IF(AND(Q187&lt;&gt;"",R187&lt;0),"Missed: "&amp;Q187,IF(AND(Q187&lt;&gt;"",R187=0),Q187&amp;" due today",IF(AND(Q187&lt;&gt;"",R187=1),Q187&amp;" due tomorrow",IF(AND(Q187&lt;&gt;"",R187&lt;=Settings!$B$3),Q187&amp;" due in "&amp;R187&amp;" days",IF(AND(K187="Saved",J187="",H187&lt;&gt;"",TODAY()-H187&gt;=Settings!$B$4),"Saved "&amp;(TODAY()-H187)&amp;" days ago: apply or drop it",IF(AND(K187="Applied",J187&lt;&gt;"",Q187="",TODAY()-J187&gt;=Settings!$B$5),"No reply in "&amp;(TODAY()-J187)&amp;" days: mark Ghosted?","")))))))</f>
        <v/>
      </c>
    </row>
    <row r="188">
      <c r="H188" s="3" t="n"/>
      <c r="I188" s="3" t="n"/>
      <c r="J188" s="3" t="n"/>
      <c r="M188" s="3" t="n"/>
      <c r="N188" s="3" t="n"/>
      <c r="O188" s="3" t="n"/>
      <c r="P188" s="4">
        <f>IF(Q188="","",IF(Q188="Offer decision",O188,IF(Q188="Online assessment",M188,I188)))</f>
        <v/>
      </c>
      <c r="Q188" s="5">
        <f>IF(A188="","",IF(OR(K188="Rejected",K188="Ghosted"),"",IF(K188="Offer",IF(O188="","","Offer decision"),IF(AND(M188&lt;&gt;"",N188=""),"Online assessment",IF(AND(J188="",I188&lt;&gt;""),"Application","")))))</f>
        <v/>
      </c>
      <c r="R188" s="5">
        <f>IF(P188="","",P188-TODAY())</f>
        <v/>
      </c>
      <c r="S188" s="5">
        <f>IF(A188="","",IF(AND(Q188&lt;&gt;"",R188&lt;0),"Missed: "&amp;Q188,IF(AND(Q188&lt;&gt;"",R188=0),Q188&amp;" due today",IF(AND(Q188&lt;&gt;"",R188=1),Q188&amp;" due tomorrow",IF(AND(Q188&lt;&gt;"",R188&lt;=Settings!$B$3),Q188&amp;" due in "&amp;R188&amp;" days",IF(AND(K188="Saved",J188="",H188&lt;&gt;"",TODAY()-H188&gt;=Settings!$B$4),"Saved "&amp;(TODAY()-H188)&amp;" days ago: apply or drop it",IF(AND(K188="Applied",J188&lt;&gt;"",Q188="",TODAY()-J188&gt;=Settings!$B$5),"No reply in "&amp;(TODAY()-J188)&amp;" days: mark Ghosted?","")))))))</f>
        <v/>
      </c>
    </row>
    <row r="189">
      <c r="H189" s="3" t="n"/>
      <c r="I189" s="3" t="n"/>
      <c r="J189" s="3" t="n"/>
      <c r="M189" s="3" t="n"/>
      <c r="N189" s="3" t="n"/>
      <c r="O189" s="3" t="n"/>
      <c r="P189" s="4">
        <f>IF(Q189="","",IF(Q189="Offer decision",O189,IF(Q189="Online assessment",M189,I189)))</f>
        <v/>
      </c>
      <c r="Q189" s="5">
        <f>IF(A189="","",IF(OR(K189="Rejected",K189="Ghosted"),"",IF(K189="Offer",IF(O189="","","Offer decision"),IF(AND(M189&lt;&gt;"",N189=""),"Online assessment",IF(AND(J189="",I189&lt;&gt;""),"Application","")))))</f>
        <v/>
      </c>
      <c r="R189" s="5">
        <f>IF(P189="","",P189-TODAY())</f>
        <v/>
      </c>
      <c r="S189" s="5">
        <f>IF(A189="","",IF(AND(Q189&lt;&gt;"",R189&lt;0),"Missed: "&amp;Q189,IF(AND(Q189&lt;&gt;"",R189=0),Q189&amp;" due today",IF(AND(Q189&lt;&gt;"",R189=1),Q189&amp;" due tomorrow",IF(AND(Q189&lt;&gt;"",R189&lt;=Settings!$B$3),Q189&amp;" due in "&amp;R189&amp;" days",IF(AND(K189="Saved",J189="",H189&lt;&gt;"",TODAY()-H189&gt;=Settings!$B$4),"Saved "&amp;(TODAY()-H189)&amp;" days ago: apply or drop it",IF(AND(K189="Applied",J189&lt;&gt;"",Q189="",TODAY()-J189&gt;=Settings!$B$5),"No reply in "&amp;(TODAY()-J189)&amp;" days: mark Ghosted?","")))))))</f>
        <v/>
      </c>
    </row>
    <row r="190">
      <c r="H190" s="3" t="n"/>
      <c r="I190" s="3" t="n"/>
      <c r="J190" s="3" t="n"/>
      <c r="M190" s="3" t="n"/>
      <c r="N190" s="3" t="n"/>
      <c r="O190" s="3" t="n"/>
      <c r="P190" s="4">
        <f>IF(Q190="","",IF(Q190="Offer decision",O190,IF(Q190="Online assessment",M190,I190)))</f>
        <v/>
      </c>
      <c r="Q190" s="5">
        <f>IF(A190="","",IF(OR(K190="Rejected",K190="Ghosted"),"",IF(K190="Offer",IF(O190="","","Offer decision"),IF(AND(M190&lt;&gt;"",N190=""),"Online assessment",IF(AND(J190="",I190&lt;&gt;""),"Application","")))))</f>
        <v/>
      </c>
      <c r="R190" s="5">
        <f>IF(P190="","",P190-TODAY())</f>
        <v/>
      </c>
      <c r="S190" s="5">
        <f>IF(A190="","",IF(AND(Q190&lt;&gt;"",R190&lt;0),"Missed: "&amp;Q190,IF(AND(Q190&lt;&gt;"",R190=0),Q190&amp;" due today",IF(AND(Q190&lt;&gt;"",R190=1),Q190&amp;" due tomorrow",IF(AND(Q190&lt;&gt;"",R190&lt;=Settings!$B$3),Q190&amp;" due in "&amp;R190&amp;" days",IF(AND(K190="Saved",J190="",H190&lt;&gt;"",TODAY()-H190&gt;=Settings!$B$4),"Saved "&amp;(TODAY()-H190)&amp;" days ago: apply or drop it",IF(AND(K190="Applied",J190&lt;&gt;"",Q190="",TODAY()-J190&gt;=Settings!$B$5),"No reply in "&amp;(TODAY()-J190)&amp;" days: mark Ghosted?","")))))))</f>
        <v/>
      </c>
    </row>
    <row r="191">
      <c r="H191" s="3" t="n"/>
      <c r="I191" s="3" t="n"/>
      <c r="J191" s="3" t="n"/>
      <c r="M191" s="3" t="n"/>
      <c r="N191" s="3" t="n"/>
      <c r="O191" s="3" t="n"/>
      <c r="P191" s="4">
        <f>IF(Q191="","",IF(Q191="Offer decision",O191,IF(Q191="Online assessment",M191,I191)))</f>
        <v/>
      </c>
      <c r="Q191" s="5">
        <f>IF(A191="","",IF(OR(K191="Rejected",K191="Ghosted"),"",IF(K191="Offer",IF(O191="","","Offer decision"),IF(AND(M191&lt;&gt;"",N191=""),"Online assessment",IF(AND(J191="",I191&lt;&gt;""),"Application","")))))</f>
        <v/>
      </c>
      <c r="R191" s="5">
        <f>IF(P191="","",P191-TODAY())</f>
        <v/>
      </c>
      <c r="S191" s="5">
        <f>IF(A191="","",IF(AND(Q191&lt;&gt;"",R191&lt;0),"Missed: "&amp;Q191,IF(AND(Q191&lt;&gt;"",R191=0),Q191&amp;" due today",IF(AND(Q191&lt;&gt;"",R191=1),Q191&amp;" due tomorrow",IF(AND(Q191&lt;&gt;"",R191&lt;=Settings!$B$3),Q191&amp;" due in "&amp;R191&amp;" days",IF(AND(K191="Saved",J191="",H191&lt;&gt;"",TODAY()-H191&gt;=Settings!$B$4),"Saved "&amp;(TODAY()-H191)&amp;" days ago: apply or drop it",IF(AND(K191="Applied",J191&lt;&gt;"",Q191="",TODAY()-J191&gt;=Settings!$B$5),"No reply in "&amp;(TODAY()-J191)&amp;" days: mark Ghosted?","")))))))</f>
        <v/>
      </c>
    </row>
    <row r="192">
      <c r="H192" s="3" t="n"/>
      <c r="I192" s="3" t="n"/>
      <c r="J192" s="3" t="n"/>
      <c r="M192" s="3" t="n"/>
      <c r="N192" s="3" t="n"/>
      <c r="O192" s="3" t="n"/>
      <c r="P192" s="4">
        <f>IF(Q192="","",IF(Q192="Offer decision",O192,IF(Q192="Online assessment",M192,I192)))</f>
        <v/>
      </c>
      <c r="Q192" s="5">
        <f>IF(A192="","",IF(OR(K192="Rejected",K192="Ghosted"),"",IF(K192="Offer",IF(O192="","","Offer decision"),IF(AND(M192&lt;&gt;"",N192=""),"Online assessment",IF(AND(J192="",I192&lt;&gt;""),"Application","")))))</f>
        <v/>
      </c>
      <c r="R192" s="5">
        <f>IF(P192="","",P192-TODAY())</f>
        <v/>
      </c>
      <c r="S192" s="5">
        <f>IF(A192="","",IF(AND(Q192&lt;&gt;"",R192&lt;0),"Missed: "&amp;Q192,IF(AND(Q192&lt;&gt;"",R192=0),Q192&amp;" due today",IF(AND(Q192&lt;&gt;"",R192=1),Q192&amp;" due tomorrow",IF(AND(Q192&lt;&gt;"",R192&lt;=Settings!$B$3),Q192&amp;" due in "&amp;R192&amp;" days",IF(AND(K192="Saved",J192="",H192&lt;&gt;"",TODAY()-H192&gt;=Settings!$B$4),"Saved "&amp;(TODAY()-H192)&amp;" days ago: apply or drop it",IF(AND(K192="Applied",J192&lt;&gt;"",Q192="",TODAY()-J192&gt;=Settings!$B$5),"No reply in "&amp;(TODAY()-J192)&amp;" days: mark Ghosted?","")))))))</f>
        <v/>
      </c>
    </row>
    <row r="193">
      <c r="H193" s="3" t="n"/>
      <c r="I193" s="3" t="n"/>
      <c r="J193" s="3" t="n"/>
      <c r="M193" s="3" t="n"/>
      <c r="N193" s="3" t="n"/>
      <c r="O193" s="3" t="n"/>
      <c r="P193" s="4">
        <f>IF(Q193="","",IF(Q193="Offer decision",O193,IF(Q193="Online assessment",M193,I193)))</f>
        <v/>
      </c>
      <c r="Q193" s="5">
        <f>IF(A193="","",IF(OR(K193="Rejected",K193="Ghosted"),"",IF(K193="Offer",IF(O193="","","Offer decision"),IF(AND(M193&lt;&gt;"",N193=""),"Online assessment",IF(AND(J193="",I193&lt;&gt;""),"Application","")))))</f>
        <v/>
      </c>
      <c r="R193" s="5">
        <f>IF(P193="","",P193-TODAY())</f>
        <v/>
      </c>
      <c r="S193" s="5">
        <f>IF(A193="","",IF(AND(Q193&lt;&gt;"",R193&lt;0),"Missed: "&amp;Q193,IF(AND(Q193&lt;&gt;"",R193=0),Q193&amp;" due today",IF(AND(Q193&lt;&gt;"",R193=1),Q193&amp;" due tomorrow",IF(AND(Q193&lt;&gt;"",R193&lt;=Settings!$B$3),Q193&amp;" due in "&amp;R193&amp;" days",IF(AND(K193="Saved",J193="",H193&lt;&gt;"",TODAY()-H193&gt;=Settings!$B$4),"Saved "&amp;(TODAY()-H193)&amp;" days ago: apply or drop it",IF(AND(K193="Applied",J193&lt;&gt;"",Q193="",TODAY()-J193&gt;=Settings!$B$5),"No reply in "&amp;(TODAY()-J193)&amp;" days: mark Ghosted?","")))))))</f>
        <v/>
      </c>
    </row>
    <row r="194">
      <c r="H194" s="3" t="n"/>
      <c r="I194" s="3" t="n"/>
      <c r="J194" s="3" t="n"/>
      <c r="M194" s="3" t="n"/>
      <c r="N194" s="3" t="n"/>
      <c r="O194" s="3" t="n"/>
      <c r="P194" s="4">
        <f>IF(Q194="","",IF(Q194="Offer decision",O194,IF(Q194="Online assessment",M194,I194)))</f>
        <v/>
      </c>
      <c r="Q194" s="5">
        <f>IF(A194="","",IF(OR(K194="Rejected",K194="Ghosted"),"",IF(K194="Offer",IF(O194="","","Offer decision"),IF(AND(M194&lt;&gt;"",N194=""),"Online assessment",IF(AND(J194="",I194&lt;&gt;""),"Application","")))))</f>
        <v/>
      </c>
      <c r="R194" s="5">
        <f>IF(P194="","",P194-TODAY())</f>
        <v/>
      </c>
      <c r="S194" s="5">
        <f>IF(A194="","",IF(AND(Q194&lt;&gt;"",R194&lt;0),"Missed: "&amp;Q194,IF(AND(Q194&lt;&gt;"",R194=0),Q194&amp;" due today",IF(AND(Q194&lt;&gt;"",R194=1),Q194&amp;" due tomorrow",IF(AND(Q194&lt;&gt;"",R194&lt;=Settings!$B$3),Q194&amp;" due in "&amp;R194&amp;" days",IF(AND(K194="Saved",J194="",H194&lt;&gt;"",TODAY()-H194&gt;=Settings!$B$4),"Saved "&amp;(TODAY()-H194)&amp;" days ago: apply or drop it",IF(AND(K194="Applied",J194&lt;&gt;"",Q194="",TODAY()-J194&gt;=Settings!$B$5),"No reply in "&amp;(TODAY()-J194)&amp;" days: mark Ghosted?","")))))))</f>
        <v/>
      </c>
    </row>
    <row r="195">
      <c r="H195" s="3" t="n"/>
      <c r="I195" s="3" t="n"/>
      <c r="J195" s="3" t="n"/>
      <c r="M195" s="3" t="n"/>
      <c r="N195" s="3" t="n"/>
      <c r="O195" s="3" t="n"/>
      <c r="P195" s="4">
        <f>IF(Q195="","",IF(Q195="Offer decision",O195,IF(Q195="Online assessment",M195,I195)))</f>
        <v/>
      </c>
      <c r="Q195" s="5">
        <f>IF(A195="","",IF(OR(K195="Rejected",K195="Ghosted"),"",IF(K195="Offer",IF(O195="","","Offer decision"),IF(AND(M195&lt;&gt;"",N195=""),"Online assessment",IF(AND(J195="",I195&lt;&gt;""),"Application","")))))</f>
        <v/>
      </c>
      <c r="R195" s="5">
        <f>IF(P195="","",P195-TODAY())</f>
        <v/>
      </c>
      <c r="S195" s="5">
        <f>IF(A195="","",IF(AND(Q195&lt;&gt;"",R195&lt;0),"Missed: "&amp;Q195,IF(AND(Q195&lt;&gt;"",R195=0),Q195&amp;" due today",IF(AND(Q195&lt;&gt;"",R195=1),Q195&amp;" due tomorrow",IF(AND(Q195&lt;&gt;"",R195&lt;=Settings!$B$3),Q195&amp;" due in "&amp;R195&amp;" days",IF(AND(K195="Saved",J195="",H195&lt;&gt;"",TODAY()-H195&gt;=Settings!$B$4),"Saved "&amp;(TODAY()-H195)&amp;" days ago: apply or drop it",IF(AND(K195="Applied",J195&lt;&gt;"",Q195="",TODAY()-J195&gt;=Settings!$B$5),"No reply in "&amp;(TODAY()-J195)&amp;" days: mark Ghosted?","")))))))</f>
        <v/>
      </c>
    </row>
    <row r="196">
      <c r="H196" s="3" t="n"/>
      <c r="I196" s="3" t="n"/>
      <c r="J196" s="3" t="n"/>
      <c r="M196" s="3" t="n"/>
      <c r="N196" s="3" t="n"/>
      <c r="O196" s="3" t="n"/>
      <c r="P196" s="4">
        <f>IF(Q196="","",IF(Q196="Offer decision",O196,IF(Q196="Online assessment",M196,I196)))</f>
        <v/>
      </c>
      <c r="Q196" s="5">
        <f>IF(A196="","",IF(OR(K196="Rejected",K196="Ghosted"),"",IF(K196="Offer",IF(O196="","","Offer decision"),IF(AND(M196&lt;&gt;"",N196=""),"Online assessment",IF(AND(J196="",I196&lt;&gt;""),"Application","")))))</f>
        <v/>
      </c>
      <c r="R196" s="5">
        <f>IF(P196="","",P196-TODAY())</f>
        <v/>
      </c>
      <c r="S196" s="5">
        <f>IF(A196="","",IF(AND(Q196&lt;&gt;"",R196&lt;0),"Missed: "&amp;Q196,IF(AND(Q196&lt;&gt;"",R196=0),Q196&amp;" due today",IF(AND(Q196&lt;&gt;"",R196=1),Q196&amp;" due tomorrow",IF(AND(Q196&lt;&gt;"",R196&lt;=Settings!$B$3),Q196&amp;" due in "&amp;R196&amp;" days",IF(AND(K196="Saved",J196="",H196&lt;&gt;"",TODAY()-H196&gt;=Settings!$B$4),"Saved "&amp;(TODAY()-H196)&amp;" days ago: apply or drop it",IF(AND(K196="Applied",J196&lt;&gt;"",Q196="",TODAY()-J196&gt;=Settings!$B$5),"No reply in "&amp;(TODAY()-J196)&amp;" days: mark Ghosted?","")))))))</f>
        <v/>
      </c>
    </row>
    <row r="197">
      <c r="H197" s="3" t="n"/>
      <c r="I197" s="3" t="n"/>
      <c r="J197" s="3" t="n"/>
      <c r="M197" s="3" t="n"/>
      <c r="N197" s="3" t="n"/>
      <c r="O197" s="3" t="n"/>
      <c r="P197" s="4">
        <f>IF(Q197="","",IF(Q197="Offer decision",O197,IF(Q197="Online assessment",M197,I197)))</f>
        <v/>
      </c>
      <c r="Q197" s="5">
        <f>IF(A197="","",IF(OR(K197="Rejected",K197="Ghosted"),"",IF(K197="Offer",IF(O197="","","Offer decision"),IF(AND(M197&lt;&gt;"",N197=""),"Online assessment",IF(AND(J197="",I197&lt;&gt;""),"Application","")))))</f>
        <v/>
      </c>
      <c r="R197" s="5">
        <f>IF(P197="","",P197-TODAY())</f>
        <v/>
      </c>
      <c r="S197" s="5">
        <f>IF(A197="","",IF(AND(Q197&lt;&gt;"",R197&lt;0),"Missed: "&amp;Q197,IF(AND(Q197&lt;&gt;"",R197=0),Q197&amp;" due today",IF(AND(Q197&lt;&gt;"",R197=1),Q197&amp;" due tomorrow",IF(AND(Q197&lt;&gt;"",R197&lt;=Settings!$B$3),Q197&amp;" due in "&amp;R197&amp;" days",IF(AND(K197="Saved",J197="",H197&lt;&gt;"",TODAY()-H197&gt;=Settings!$B$4),"Saved "&amp;(TODAY()-H197)&amp;" days ago: apply or drop it",IF(AND(K197="Applied",J197&lt;&gt;"",Q197="",TODAY()-J197&gt;=Settings!$B$5),"No reply in "&amp;(TODAY()-J197)&amp;" days: mark Ghosted?","")))))))</f>
        <v/>
      </c>
    </row>
    <row r="198">
      <c r="H198" s="3" t="n"/>
      <c r="I198" s="3" t="n"/>
      <c r="J198" s="3" t="n"/>
      <c r="M198" s="3" t="n"/>
      <c r="N198" s="3" t="n"/>
      <c r="O198" s="3" t="n"/>
      <c r="P198" s="4">
        <f>IF(Q198="","",IF(Q198="Offer decision",O198,IF(Q198="Online assessment",M198,I198)))</f>
        <v/>
      </c>
      <c r="Q198" s="5">
        <f>IF(A198="","",IF(OR(K198="Rejected",K198="Ghosted"),"",IF(K198="Offer",IF(O198="","","Offer decision"),IF(AND(M198&lt;&gt;"",N198=""),"Online assessment",IF(AND(J198="",I198&lt;&gt;""),"Application","")))))</f>
        <v/>
      </c>
      <c r="R198" s="5">
        <f>IF(P198="","",P198-TODAY())</f>
        <v/>
      </c>
      <c r="S198" s="5">
        <f>IF(A198="","",IF(AND(Q198&lt;&gt;"",R198&lt;0),"Missed: "&amp;Q198,IF(AND(Q198&lt;&gt;"",R198=0),Q198&amp;" due today",IF(AND(Q198&lt;&gt;"",R198=1),Q198&amp;" due tomorrow",IF(AND(Q198&lt;&gt;"",R198&lt;=Settings!$B$3),Q198&amp;" due in "&amp;R198&amp;" days",IF(AND(K198="Saved",J198="",H198&lt;&gt;"",TODAY()-H198&gt;=Settings!$B$4),"Saved "&amp;(TODAY()-H198)&amp;" days ago: apply or drop it",IF(AND(K198="Applied",J198&lt;&gt;"",Q198="",TODAY()-J198&gt;=Settings!$B$5),"No reply in "&amp;(TODAY()-J198)&amp;" days: mark Ghosted?","")))))))</f>
        <v/>
      </c>
    </row>
    <row r="199">
      <c r="H199" s="3" t="n"/>
      <c r="I199" s="3" t="n"/>
      <c r="J199" s="3" t="n"/>
      <c r="M199" s="3" t="n"/>
      <c r="N199" s="3" t="n"/>
      <c r="O199" s="3" t="n"/>
      <c r="P199" s="4">
        <f>IF(Q199="","",IF(Q199="Offer decision",O199,IF(Q199="Online assessment",M199,I199)))</f>
        <v/>
      </c>
      <c r="Q199" s="5">
        <f>IF(A199="","",IF(OR(K199="Rejected",K199="Ghosted"),"",IF(K199="Offer",IF(O199="","","Offer decision"),IF(AND(M199&lt;&gt;"",N199=""),"Online assessment",IF(AND(J199="",I199&lt;&gt;""),"Application","")))))</f>
        <v/>
      </c>
      <c r="R199" s="5">
        <f>IF(P199="","",P199-TODAY())</f>
        <v/>
      </c>
      <c r="S199" s="5">
        <f>IF(A199="","",IF(AND(Q199&lt;&gt;"",R199&lt;0),"Missed: "&amp;Q199,IF(AND(Q199&lt;&gt;"",R199=0),Q199&amp;" due today",IF(AND(Q199&lt;&gt;"",R199=1),Q199&amp;" due tomorrow",IF(AND(Q199&lt;&gt;"",R199&lt;=Settings!$B$3),Q199&amp;" due in "&amp;R199&amp;" days",IF(AND(K199="Saved",J199="",H199&lt;&gt;"",TODAY()-H199&gt;=Settings!$B$4),"Saved "&amp;(TODAY()-H199)&amp;" days ago: apply or drop it",IF(AND(K199="Applied",J199&lt;&gt;"",Q199="",TODAY()-J199&gt;=Settings!$B$5),"No reply in "&amp;(TODAY()-J199)&amp;" days: mark Ghosted?","")))))))</f>
        <v/>
      </c>
    </row>
    <row r="200">
      <c r="H200" s="3" t="n"/>
      <c r="I200" s="3" t="n"/>
      <c r="J200" s="3" t="n"/>
      <c r="M200" s="3" t="n"/>
      <c r="N200" s="3" t="n"/>
      <c r="O200" s="3" t="n"/>
      <c r="P200" s="4">
        <f>IF(Q200="","",IF(Q200="Offer decision",O200,IF(Q200="Online assessment",M200,I200)))</f>
        <v/>
      </c>
      <c r="Q200" s="5">
        <f>IF(A200="","",IF(OR(K200="Rejected",K200="Ghosted"),"",IF(K200="Offer",IF(O200="","","Offer decision"),IF(AND(M200&lt;&gt;"",N200=""),"Online assessment",IF(AND(J200="",I200&lt;&gt;""),"Application","")))))</f>
        <v/>
      </c>
      <c r="R200" s="5">
        <f>IF(P200="","",P200-TODAY())</f>
        <v/>
      </c>
      <c r="S200" s="5">
        <f>IF(A200="","",IF(AND(Q200&lt;&gt;"",R200&lt;0),"Missed: "&amp;Q200,IF(AND(Q200&lt;&gt;"",R200=0),Q200&amp;" due today",IF(AND(Q200&lt;&gt;"",R200=1),Q200&amp;" due tomorrow",IF(AND(Q200&lt;&gt;"",R200&lt;=Settings!$B$3),Q200&amp;" due in "&amp;R200&amp;" days",IF(AND(K200="Saved",J200="",H200&lt;&gt;"",TODAY()-H200&gt;=Settings!$B$4),"Saved "&amp;(TODAY()-H200)&amp;" days ago: apply or drop it",IF(AND(K200="Applied",J200&lt;&gt;"",Q200="",TODAY()-J200&gt;=Settings!$B$5),"No reply in "&amp;(TODAY()-J200)&amp;" days: mark Ghosted?","")))))))</f>
        <v/>
      </c>
    </row>
    <row r="201">
      <c r="H201" s="3" t="n"/>
      <c r="I201" s="3" t="n"/>
      <c r="J201" s="3" t="n"/>
      <c r="M201" s="3" t="n"/>
      <c r="N201" s="3" t="n"/>
      <c r="O201" s="3" t="n"/>
      <c r="P201" s="4">
        <f>IF(Q201="","",IF(Q201="Offer decision",O201,IF(Q201="Online assessment",M201,I201)))</f>
        <v/>
      </c>
      <c r="Q201" s="5">
        <f>IF(A201="","",IF(OR(K201="Rejected",K201="Ghosted"),"",IF(K201="Offer",IF(O201="","","Offer decision"),IF(AND(M201&lt;&gt;"",N201=""),"Online assessment",IF(AND(J201="",I201&lt;&gt;""),"Application","")))))</f>
        <v/>
      </c>
      <c r="R201" s="5">
        <f>IF(P201="","",P201-TODAY())</f>
        <v/>
      </c>
      <c r="S201" s="5">
        <f>IF(A201="","",IF(AND(Q201&lt;&gt;"",R201&lt;0),"Missed: "&amp;Q201,IF(AND(Q201&lt;&gt;"",R201=0),Q201&amp;" due today",IF(AND(Q201&lt;&gt;"",R201=1),Q201&amp;" due tomorrow",IF(AND(Q201&lt;&gt;"",R201&lt;=Settings!$B$3),Q201&amp;" due in "&amp;R201&amp;" days",IF(AND(K201="Saved",J201="",H201&lt;&gt;"",TODAY()-H201&gt;=Settings!$B$4),"Saved "&amp;(TODAY()-H201)&amp;" days ago: apply or drop it",IF(AND(K201="Applied",J201&lt;&gt;"",Q201="",TODAY()-J201&gt;=Settings!$B$5),"No reply in "&amp;(TODAY()-J201)&amp;" days: mark Ghosted?","")))))))</f>
        <v/>
      </c>
    </row>
    <row r="202">
      <c r="H202" s="3" t="n"/>
      <c r="I202" s="3" t="n"/>
      <c r="J202" s="3" t="n"/>
      <c r="M202" s="3" t="n"/>
      <c r="N202" s="3" t="n"/>
      <c r="O202" s="3" t="n"/>
      <c r="P202" s="4">
        <f>IF(Q202="","",IF(Q202="Offer decision",O202,IF(Q202="Online assessment",M202,I202)))</f>
        <v/>
      </c>
      <c r="Q202" s="5">
        <f>IF(A202="","",IF(OR(K202="Rejected",K202="Ghosted"),"",IF(K202="Offer",IF(O202="","","Offer decision"),IF(AND(M202&lt;&gt;"",N202=""),"Online assessment",IF(AND(J202="",I202&lt;&gt;""),"Application","")))))</f>
        <v/>
      </c>
      <c r="R202" s="5">
        <f>IF(P202="","",P202-TODAY())</f>
        <v/>
      </c>
      <c r="S202" s="5">
        <f>IF(A202="","",IF(AND(Q202&lt;&gt;"",R202&lt;0),"Missed: "&amp;Q202,IF(AND(Q202&lt;&gt;"",R202=0),Q202&amp;" due today",IF(AND(Q202&lt;&gt;"",R202=1),Q202&amp;" due tomorrow",IF(AND(Q202&lt;&gt;"",R202&lt;=Settings!$B$3),Q202&amp;" due in "&amp;R202&amp;" days",IF(AND(K202="Saved",J202="",H202&lt;&gt;"",TODAY()-H202&gt;=Settings!$B$4),"Saved "&amp;(TODAY()-H202)&amp;" days ago: apply or drop it",IF(AND(K202="Applied",J202&lt;&gt;"",Q202="",TODAY()-J202&gt;=Settings!$B$5),"No reply in "&amp;(TODAY()-J202)&amp;" days: mark Ghosted?","")))))))</f>
        <v/>
      </c>
    </row>
    <row r="203">
      <c r="H203" s="3" t="n"/>
      <c r="I203" s="3" t="n"/>
      <c r="J203" s="3" t="n"/>
      <c r="M203" s="3" t="n"/>
      <c r="N203" s="3" t="n"/>
      <c r="O203" s="3" t="n"/>
      <c r="P203" s="4">
        <f>IF(Q203="","",IF(Q203="Offer decision",O203,IF(Q203="Online assessment",M203,I203)))</f>
        <v/>
      </c>
      <c r="Q203" s="5">
        <f>IF(A203="","",IF(OR(K203="Rejected",K203="Ghosted"),"",IF(K203="Offer",IF(O203="","","Offer decision"),IF(AND(M203&lt;&gt;"",N203=""),"Online assessment",IF(AND(J203="",I203&lt;&gt;""),"Application","")))))</f>
        <v/>
      </c>
      <c r="R203" s="5">
        <f>IF(P203="","",P203-TODAY())</f>
        <v/>
      </c>
      <c r="S203" s="5">
        <f>IF(A203="","",IF(AND(Q203&lt;&gt;"",R203&lt;0),"Missed: "&amp;Q203,IF(AND(Q203&lt;&gt;"",R203=0),Q203&amp;" due today",IF(AND(Q203&lt;&gt;"",R203=1),Q203&amp;" due tomorrow",IF(AND(Q203&lt;&gt;"",R203&lt;=Settings!$B$3),Q203&amp;" due in "&amp;R203&amp;" days",IF(AND(K203="Saved",J203="",H203&lt;&gt;"",TODAY()-H203&gt;=Settings!$B$4),"Saved "&amp;(TODAY()-H203)&amp;" days ago: apply or drop it",IF(AND(K203="Applied",J203&lt;&gt;"",Q203="",TODAY()-J203&gt;=Settings!$B$5),"No reply in "&amp;(TODAY()-J203)&amp;" days: mark Ghosted?","")))))))</f>
        <v/>
      </c>
    </row>
    <row r="204">
      <c r="H204" s="3" t="n"/>
      <c r="I204" s="3" t="n"/>
      <c r="J204" s="3" t="n"/>
      <c r="M204" s="3" t="n"/>
      <c r="N204" s="3" t="n"/>
      <c r="O204" s="3" t="n"/>
      <c r="P204" s="4">
        <f>IF(Q204="","",IF(Q204="Offer decision",O204,IF(Q204="Online assessment",M204,I204)))</f>
        <v/>
      </c>
      <c r="Q204" s="5">
        <f>IF(A204="","",IF(OR(K204="Rejected",K204="Ghosted"),"",IF(K204="Offer",IF(O204="","","Offer decision"),IF(AND(M204&lt;&gt;"",N204=""),"Online assessment",IF(AND(J204="",I204&lt;&gt;""),"Application","")))))</f>
        <v/>
      </c>
      <c r="R204" s="5">
        <f>IF(P204="","",P204-TODAY())</f>
        <v/>
      </c>
      <c r="S204" s="5">
        <f>IF(A204="","",IF(AND(Q204&lt;&gt;"",R204&lt;0),"Missed: "&amp;Q204,IF(AND(Q204&lt;&gt;"",R204=0),Q204&amp;" due today",IF(AND(Q204&lt;&gt;"",R204=1),Q204&amp;" due tomorrow",IF(AND(Q204&lt;&gt;"",R204&lt;=Settings!$B$3),Q204&amp;" due in "&amp;R204&amp;" days",IF(AND(K204="Saved",J204="",H204&lt;&gt;"",TODAY()-H204&gt;=Settings!$B$4),"Saved "&amp;(TODAY()-H204)&amp;" days ago: apply or drop it",IF(AND(K204="Applied",J204&lt;&gt;"",Q204="",TODAY()-J204&gt;=Settings!$B$5),"No reply in "&amp;(TODAY()-J204)&amp;" days: mark Ghosted?","")))))))</f>
        <v/>
      </c>
    </row>
    <row r="205">
      <c r="H205" s="3" t="n"/>
      <c r="I205" s="3" t="n"/>
      <c r="J205" s="3" t="n"/>
      <c r="M205" s="3" t="n"/>
      <c r="N205" s="3" t="n"/>
      <c r="O205" s="3" t="n"/>
      <c r="P205" s="4">
        <f>IF(Q205="","",IF(Q205="Offer decision",O205,IF(Q205="Online assessment",M205,I205)))</f>
        <v/>
      </c>
      <c r="Q205" s="5">
        <f>IF(A205="","",IF(OR(K205="Rejected",K205="Ghosted"),"",IF(K205="Offer",IF(O205="","","Offer decision"),IF(AND(M205&lt;&gt;"",N205=""),"Online assessment",IF(AND(J205="",I205&lt;&gt;""),"Application","")))))</f>
        <v/>
      </c>
      <c r="R205" s="5">
        <f>IF(P205="","",P205-TODAY())</f>
        <v/>
      </c>
      <c r="S205" s="5">
        <f>IF(A205="","",IF(AND(Q205&lt;&gt;"",R205&lt;0),"Missed: "&amp;Q205,IF(AND(Q205&lt;&gt;"",R205=0),Q205&amp;" due today",IF(AND(Q205&lt;&gt;"",R205=1),Q205&amp;" due tomorrow",IF(AND(Q205&lt;&gt;"",R205&lt;=Settings!$B$3),Q205&amp;" due in "&amp;R205&amp;" days",IF(AND(K205="Saved",J205="",H205&lt;&gt;"",TODAY()-H205&gt;=Settings!$B$4),"Saved "&amp;(TODAY()-H205)&amp;" days ago: apply or drop it",IF(AND(K205="Applied",J205&lt;&gt;"",Q205="",TODAY()-J205&gt;=Settings!$B$5),"No reply in "&amp;(TODAY()-J205)&amp;" days: mark Ghosted?","")))))))</f>
        <v/>
      </c>
    </row>
    <row r="206">
      <c r="H206" s="3" t="n"/>
      <c r="I206" s="3" t="n"/>
      <c r="J206" s="3" t="n"/>
      <c r="M206" s="3" t="n"/>
      <c r="N206" s="3" t="n"/>
      <c r="O206" s="3" t="n"/>
      <c r="P206" s="4">
        <f>IF(Q206="","",IF(Q206="Offer decision",O206,IF(Q206="Online assessment",M206,I206)))</f>
        <v/>
      </c>
      <c r="Q206" s="5">
        <f>IF(A206="","",IF(OR(K206="Rejected",K206="Ghosted"),"",IF(K206="Offer",IF(O206="","","Offer decision"),IF(AND(M206&lt;&gt;"",N206=""),"Online assessment",IF(AND(J206="",I206&lt;&gt;""),"Application","")))))</f>
        <v/>
      </c>
      <c r="R206" s="5">
        <f>IF(P206="","",P206-TODAY())</f>
        <v/>
      </c>
      <c r="S206" s="5">
        <f>IF(A206="","",IF(AND(Q206&lt;&gt;"",R206&lt;0),"Missed: "&amp;Q206,IF(AND(Q206&lt;&gt;"",R206=0),Q206&amp;" due today",IF(AND(Q206&lt;&gt;"",R206=1),Q206&amp;" due tomorrow",IF(AND(Q206&lt;&gt;"",R206&lt;=Settings!$B$3),Q206&amp;" due in "&amp;R206&amp;" days",IF(AND(K206="Saved",J206="",H206&lt;&gt;"",TODAY()-H206&gt;=Settings!$B$4),"Saved "&amp;(TODAY()-H206)&amp;" days ago: apply or drop it",IF(AND(K206="Applied",J206&lt;&gt;"",Q206="",TODAY()-J206&gt;=Settings!$B$5),"No reply in "&amp;(TODAY()-J206)&amp;" days: mark Ghosted?","")))))))</f>
        <v/>
      </c>
    </row>
    <row r="207">
      <c r="H207" s="3" t="n"/>
      <c r="I207" s="3" t="n"/>
      <c r="J207" s="3" t="n"/>
      <c r="M207" s="3" t="n"/>
      <c r="N207" s="3" t="n"/>
      <c r="O207" s="3" t="n"/>
      <c r="P207" s="4">
        <f>IF(Q207="","",IF(Q207="Offer decision",O207,IF(Q207="Online assessment",M207,I207)))</f>
        <v/>
      </c>
      <c r="Q207" s="5">
        <f>IF(A207="","",IF(OR(K207="Rejected",K207="Ghosted"),"",IF(K207="Offer",IF(O207="","","Offer decision"),IF(AND(M207&lt;&gt;"",N207=""),"Online assessment",IF(AND(J207="",I207&lt;&gt;""),"Application","")))))</f>
        <v/>
      </c>
      <c r="R207" s="5">
        <f>IF(P207="","",P207-TODAY())</f>
        <v/>
      </c>
      <c r="S207" s="5">
        <f>IF(A207="","",IF(AND(Q207&lt;&gt;"",R207&lt;0),"Missed: "&amp;Q207,IF(AND(Q207&lt;&gt;"",R207=0),Q207&amp;" due today",IF(AND(Q207&lt;&gt;"",R207=1),Q207&amp;" due tomorrow",IF(AND(Q207&lt;&gt;"",R207&lt;=Settings!$B$3),Q207&amp;" due in "&amp;R207&amp;" days",IF(AND(K207="Saved",J207="",H207&lt;&gt;"",TODAY()-H207&gt;=Settings!$B$4),"Saved "&amp;(TODAY()-H207)&amp;" days ago: apply or drop it",IF(AND(K207="Applied",J207&lt;&gt;"",Q207="",TODAY()-J207&gt;=Settings!$B$5),"No reply in "&amp;(TODAY()-J207)&amp;" days: mark Ghosted?","")))))))</f>
        <v/>
      </c>
    </row>
    <row r="208">
      <c r="H208" s="3" t="n"/>
      <c r="I208" s="3" t="n"/>
      <c r="J208" s="3" t="n"/>
      <c r="M208" s="3" t="n"/>
      <c r="N208" s="3" t="n"/>
      <c r="O208" s="3" t="n"/>
      <c r="P208" s="4">
        <f>IF(Q208="","",IF(Q208="Offer decision",O208,IF(Q208="Online assessment",M208,I208)))</f>
        <v/>
      </c>
      <c r="Q208" s="5">
        <f>IF(A208="","",IF(OR(K208="Rejected",K208="Ghosted"),"",IF(K208="Offer",IF(O208="","","Offer decision"),IF(AND(M208&lt;&gt;"",N208=""),"Online assessment",IF(AND(J208="",I208&lt;&gt;""),"Application","")))))</f>
        <v/>
      </c>
      <c r="R208" s="5">
        <f>IF(P208="","",P208-TODAY())</f>
        <v/>
      </c>
      <c r="S208" s="5">
        <f>IF(A208="","",IF(AND(Q208&lt;&gt;"",R208&lt;0),"Missed: "&amp;Q208,IF(AND(Q208&lt;&gt;"",R208=0),Q208&amp;" due today",IF(AND(Q208&lt;&gt;"",R208=1),Q208&amp;" due tomorrow",IF(AND(Q208&lt;&gt;"",R208&lt;=Settings!$B$3),Q208&amp;" due in "&amp;R208&amp;" days",IF(AND(K208="Saved",J208="",H208&lt;&gt;"",TODAY()-H208&gt;=Settings!$B$4),"Saved "&amp;(TODAY()-H208)&amp;" days ago: apply or drop it",IF(AND(K208="Applied",J208&lt;&gt;"",Q208="",TODAY()-J208&gt;=Settings!$B$5),"No reply in "&amp;(TODAY()-J208)&amp;" days: mark Ghosted?","")))))))</f>
        <v/>
      </c>
    </row>
    <row r="209">
      <c r="H209" s="3" t="n"/>
      <c r="I209" s="3" t="n"/>
      <c r="J209" s="3" t="n"/>
      <c r="M209" s="3" t="n"/>
      <c r="N209" s="3" t="n"/>
      <c r="O209" s="3" t="n"/>
      <c r="P209" s="4">
        <f>IF(Q209="","",IF(Q209="Offer decision",O209,IF(Q209="Online assessment",M209,I209)))</f>
        <v/>
      </c>
      <c r="Q209" s="5">
        <f>IF(A209="","",IF(OR(K209="Rejected",K209="Ghosted"),"",IF(K209="Offer",IF(O209="","","Offer decision"),IF(AND(M209&lt;&gt;"",N209=""),"Online assessment",IF(AND(J209="",I209&lt;&gt;""),"Application","")))))</f>
        <v/>
      </c>
      <c r="R209" s="5">
        <f>IF(P209="","",P209-TODAY())</f>
        <v/>
      </c>
      <c r="S209" s="5">
        <f>IF(A209="","",IF(AND(Q209&lt;&gt;"",R209&lt;0),"Missed: "&amp;Q209,IF(AND(Q209&lt;&gt;"",R209=0),Q209&amp;" due today",IF(AND(Q209&lt;&gt;"",R209=1),Q209&amp;" due tomorrow",IF(AND(Q209&lt;&gt;"",R209&lt;=Settings!$B$3),Q209&amp;" due in "&amp;R209&amp;" days",IF(AND(K209="Saved",J209="",H209&lt;&gt;"",TODAY()-H209&gt;=Settings!$B$4),"Saved "&amp;(TODAY()-H209)&amp;" days ago: apply or drop it",IF(AND(K209="Applied",J209&lt;&gt;"",Q209="",TODAY()-J209&gt;=Settings!$B$5),"No reply in "&amp;(TODAY()-J209)&amp;" days: mark Ghosted?","")))))))</f>
        <v/>
      </c>
    </row>
    <row r="210">
      <c r="H210" s="3" t="n"/>
      <c r="I210" s="3" t="n"/>
      <c r="J210" s="3" t="n"/>
      <c r="M210" s="3" t="n"/>
      <c r="N210" s="3" t="n"/>
      <c r="O210" s="3" t="n"/>
      <c r="P210" s="4">
        <f>IF(Q210="","",IF(Q210="Offer decision",O210,IF(Q210="Online assessment",M210,I210)))</f>
        <v/>
      </c>
      <c r="Q210" s="5">
        <f>IF(A210="","",IF(OR(K210="Rejected",K210="Ghosted"),"",IF(K210="Offer",IF(O210="","","Offer decision"),IF(AND(M210&lt;&gt;"",N210=""),"Online assessment",IF(AND(J210="",I210&lt;&gt;""),"Application","")))))</f>
        <v/>
      </c>
      <c r="R210" s="5">
        <f>IF(P210="","",P210-TODAY())</f>
        <v/>
      </c>
      <c r="S210" s="5">
        <f>IF(A210="","",IF(AND(Q210&lt;&gt;"",R210&lt;0),"Missed: "&amp;Q210,IF(AND(Q210&lt;&gt;"",R210=0),Q210&amp;" due today",IF(AND(Q210&lt;&gt;"",R210=1),Q210&amp;" due tomorrow",IF(AND(Q210&lt;&gt;"",R210&lt;=Settings!$B$3),Q210&amp;" due in "&amp;R210&amp;" days",IF(AND(K210="Saved",J210="",H210&lt;&gt;"",TODAY()-H210&gt;=Settings!$B$4),"Saved "&amp;(TODAY()-H210)&amp;" days ago: apply or drop it",IF(AND(K210="Applied",J210&lt;&gt;"",Q210="",TODAY()-J210&gt;=Settings!$B$5),"No reply in "&amp;(TODAY()-J210)&amp;" days: mark Ghosted?","")))))))</f>
        <v/>
      </c>
    </row>
    <row r="211">
      <c r="H211" s="3" t="n"/>
      <c r="I211" s="3" t="n"/>
      <c r="J211" s="3" t="n"/>
      <c r="M211" s="3" t="n"/>
      <c r="N211" s="3" t="n"/>
      <c r="O211" s="3" t="n"/>
      <c r="P211" s="4">
        <f>IF(Q211="","",IF(Q211="Offer decision",O211,IF(Q211="Online assessment",M211,I211)))</f>
        <v/>
      </c>
      <c r="Q211" s="5">
        <f>IF(A211="","",IF(OR(K211="Rejected",K211="Ghosted"),"",IF(K211="Offer",IF(O211="","","Offer decision"),IF(AND(M211&lt;&gt;"",N211=""),"Online assessment",IF(AND(J211="",I211&lt;&gt;""),"Application","")))))</f>
        <v/>
      </c>
      <c r="R211" s="5">
        <f>IF(P211="","",P211-TODAY())</f>
        <v/>
      </c>
      <c r="S211" s="5">
        <f>IF(A211="","",IF(AND(Q211&lt;&gt;"",R211&lt;0),"Missed: "&amp;Q211,IF(AND(Q211&lt;&gt;"",R211=0),Q211&amp;" due today",IF(AND(Q211&lt;&gt;"",R211=1),Q211&amp;" due tomorrow",IF(AND(Q211&lt;&gt;"",R211&lt;=Settings!$B$3),Q211&amp;" due in "&amp;R211&amp;" days",IF(AND(K211="Saved",J211="",H211&lt;&gt;"",TODAY()-H211&gt;=Settings!$B$4),"Saved "&amp;(TODAY()-H211)&amp;" days ago: apply or drop it",IF(AND(K211="Applied",J211&lt;&gt;"",Q211="",TODAY()-J211&gt;=Settings!$B$5),"No reply in "&amp;(TODAY()-J211)&amp;" days: mark Ghosted?","")))))))</f>
        <v/>
      </c>
    </row>
    <row r="212">
      <c r="H212" s="3" t="n"/>
      <c r="I212" s="3" t="n"/>
      <c r="J212" s="3" t="n"/>
      <c r="M212" s="3" t="n"/>
      <c r="N212" s="3" t="n"/>
      <c r="O212" s="3" t="n"/>
      <c r="P212" s="4">
        <f>IF(Q212="","",IF(Q212="Offer decision",O212,IF(Q212="Online assessment",M212,I212)))</f>
        <v/>
      </c>
      <c r="Q212" s="5">
        <f>IF(A212="","",IF(OR(K212="Rejected",K212="Ghosted"),"",IF(K212="Offer",IF(O212="","","Offer decision"),IF(AND(M212&lt;&gt;"",N212=""),"Online assessment",IF(AND(J212="",I212&lt;&gt;""),"Application","")))))</f>
        <v/>
      </c>
      <c r="R212" s="5">
        <f>IF(P212="","",P212-TODAY())</f>
        <v/>
      </c>
      <c r="S212" s="5">
        <f>IF(A212="","",IF(AND(Q212&lt;&gt;"",R212&lt;0),"Missed: "&amp;Q212,IF(AND(Q212&lt;&gt;"",R212=0),Q212&amp;" due today",IF(AND(Q212&lt;&gt;"",R212=1),Q212&amp;" due tomorrow",IF(AND(Q212&lt;&gt;"",R212&lt;=Settings!$B$3),Q212&amp;" due in "&amp;R212&amp;" days",IF(AND(K212="Saved",J212="",H212&lt;&gt;"",TODAY()-H212&gt;=Settings!$B$4),"Saved "&amp;(TODAY()-H212)&amp;" days ago: apply or drop it",IF(AND(K212="Applied",J212&lt;&gt;"",Q212="",TODAY()-J212&gt;=Settings!$B$5),"No reply in "&amp;(TODAY()-J212)&amp;" days: mark Ghosted?","")))))))</f>
        <v/>
      </c>
    </row>
    <row r="213">
      <c r="H213" s="3" t="n"/>
      <c r="I213" s="3" t="n"/>
      <c r="J213" s="3" t="n"/>
      <c r="M213" s="3" t="n"/>
      <c r="N213" s="3" t="n"/>
      <c r="O213" s="3" t="n"/>
      <c r="P213" s="4">
        <f>IF(Q213="","",IF(Q213="Offer decision",O213,IF(Q213="Online assessment",M213,I213)))</f>
        <v/>
      </c>
      <c r="Q213" s="5">
        <f>IF(A213="","",IF(OR(K213="Rejected",K213="Ghosted"),"",IF(K213="Offer",IF(O213="","","Offer decision"),IF(AND(M213&lt;&gt;"",N213=""),"Online assessment",IF(AND(J213="",I213&lt;&gt;""),"Application","")))))</f>
        <v/>
      </c>
      <c r="R213" s="5">
        <f>IF(P213="","",P213-TODAY())</f>
        <v/>
      </c>
      <c r="S213" s="5">
        <f>IF(A213="","",IF(AND(Q213&lt;&gt;"",R213&lt;0),"Missed: "&amp;Q213,IF(AND(Q213&lt;&gt;"",R213=0),Q213&amp;" due today",IF(AND(Q213&lt;&gt;"",R213=1),Q213&amp;" due tomorrow",IF(AND(Q213&lt;&gt;"",R213&lt;=Settings!$B$3),Q213&amp;" due in "&amp;R213&amp;" days",IF(AND(K213="Saved",J213="",H213&lt;&gt;"",TODAY()-H213&gt;=Settings!$B$4),"Saved "&amp;(TODAY()-H213)&amp;" days ago: apply or drop it",IF(AND(K213="Applied",J213&lt;&gt;"",Q213="",TODAY()-J213&gt;=Settings!$B$5),"No reply in "&amp;(TODAY()-J213)&amp;" days: mark Ghosted?","")))))))</f>
        <v/>
      </c>
    </row>
    <row r="214">
      <c r="H214" s="3" t="n"/>
      <c r="I214" s="3" t="n"/>
      <c r="J214" s="3" t="n"/>
      <c r="M214" s="3" t="n"/>
      <c r="N214" s="3" t="n"/>
      <c r="O214" s="3" t="n"/>
      <c r="P214" s="4">
        <f>IF(Q214="","",IF(Q214="Offer decision",O214,IF(Q214="Online assessment",M214,I214)))</f>
        <v/>
      </c>
      <c r="Q214" s="5">
        <f>IF(A214="","",IF(OR(K214="Rejected",K214="Ghosted"),"",IF(K214="Offer",IF(O214="","","Offer decision"),IF(AND(M214&lt;&gt;"",N214=""),"Online assessment",IF(AND(J214="",I214&lt;&gt;""),"Application","")))))</f>
        <v/>
      </c>
      <c r="R214" s="5">
        <f>IF(P214="","",P214-TODAY())</f>
        <v/>
      </c>
      <c r="S214" s="5">
        <f>IF(A214="","",IF(AND(Q214&lt;&gt;"",R214&lt;0),"Missed: "&amp;Q214,IF(AND(Q214&lt;&gt;"",R214=0),Q214&amp;" due today",IF(AND(Q214&lt;&gt;"",R214=1),Q214&amp;" due tomorrow",IF(AND(Q214&lt;&gt;"",R214&lt;=Settings!$B$3),Q214&amp;" due in "&amp;R214&amp;" days",IF(AND(K214="Saved",J214="",H214&lt;&gt;"",TODAY()-H214&gt;=Settings!$B$4),"Saved "&amp;(TODAY()-H214)&amp;" days ago: apply or drop it",IF(AND(K214="Applied",J214&lt;&gt;"",Q214="",TODAY()-J214&gt;=Settings!$B$5),"No reply in "&amp;(TODAY()-J214)&amp;" days: mark Ghosted?","")))))))</f>
        <v/>
      </c>
    </row>
    <row r="215">
      <c r="H215" s="3" t="n"/>
      <c r="I215" s="3" t="n"/>
      <c r="J215" s="3" t="n"/>
      <c r="M215" s="3" t="n"/>
      <c r="N215" s="3" t="n"/>
      <c r="O215" s="3" t="n"/>
      <c r="P215" s="4">
        <f>IF(Q215="","",IF(Q215="Offer decision",O215,IF(Q215="Online assessment",M215,I215)))</f>
        <v/>
      </c>
      <c r="Q215" s="5">
        <f>IF(A215="","",IF(OR(K215="Rejected",K215="Ghosted"),"",IF(K215="Offer",IF(O215="","","Offer decision"),IF(AND(M215&lt;&gt;"",N215=""),"Online assessment",IF(AND(J215="",I215&lt;&gt;""),"Application","")))))</f>
        <v/>
      </c>
      <c r="R215" s="5">
        <f>IF(P215="","",P215-TODAY())</f>
        <v/>
      </c>
      <c r="S215" s="5">
        <f>IF(A215="","",IF(AND(Q215&lt;&gt;"",R215&lt;0),"Missed: "&amp;Q215,IF(AND(Q215&lt;&gt;"",R215=0),Q215&amp;" due today",IF(AND(Q215&lt;&gt;"",R215=1),Q215&amp;" due tomorrow",IF(AND(Q215&lt;&gt;"",R215&lt;=Settings!$B$3),Q215&amp;" due in "&amp;R215&amp;" days",IF(AND(K215="Saved",J215="",H215&lt;&gt;"",TODAY()-H215&gt;=Settings!$B$4),"Saved "&amp;(TODAY()-H215)&amp;" days ago: apply or drop it",IF(AND(K215="Applied",J215&lt;&gt;"",Q215="",TODAY()-J215&gt;=Settings!$B$5),"No reply in "&amp;(TODAY()-J215)&amp;" days: mark Ghosted?","")))))))</f>
        <v/>
      </c>
    </row>
    <row r="216">
      <c r="H216" s="3" t="n"/>
      <c r="I216" s="3" t="n"/>
      <c r="J216" s="3" t="n"/>
      <c r="M216" s="3" t="n"/>
      <c r="N216" s="3" t="n"/>
      <c r="O216" s="3" t="n"/>
      <c r="P216" s="4">
        <f>IF(Q216="","",IF(Q216="Offer decision",O216,IF(Q216="Online assessment",M216,I216)))</f>
        <v/>
      </c>
      <c r="Q216" s="5">
        <f>IF(A216="","",IF(OR(K216="Rejected",K216="Ghosted"),"",IF(K216="Offer",IF(O216="","","Offer decision"),IF(AND(M216&lt;&gt;"",N216=""),"Online assessment",IF(AND(J216="",I216&lt;&gt;""),"Application","")))))</f>
        <v/>
      </c>
      <c r="R216" s="5">
        <f>IF(P216="","",P216-TODAY())</f>
        <v/>
      </c>
      <c r="S216" s="5">
        <f>IF(A216="","",IF(AND(Q216&lt;&gt;"",R216&lt;0),"Missed: "&amp;Q216,IF(AND(Q216&lt;&gt;"",R216=0),Q216&amp;" due today",IF(AND(Q216&lt;&gt;"",R216=1),Q216&amp;" due tomorrow",IF(AND(Q216&lt;&gt;"",R216&lt;=Settings!$B$3),Q216&amp;" due in "&amp;R216&amp;" days",IF(AND(K216="Saved",J216="",H216&lt;&gt;"",TODAY()-H216&gt;=Settings!$B$4),"Saved "&amp;(TODAY()-H216)&amp;" days ago: apply or drop it",IF(AND(K216="Applied",J216&lt;&gt;"",Q216="",TODAY()-J216&gt;=Settings!$B$5),"No reply in "&amp;(TODAY()-J216)&amp;" days: mark Ghosted?","")))))))</f>
        <v/>
      </c>
    </row>
    <row r="217">
      <c r="H217" s="3" t="n"/>
      <c r="I217" s="3" t="n"/>
      <c r="J217" s="3" t="n"/>
      <c r="M217" s="3" t="n"/>
      <c r="N217" s="3" t="n"/>
      <c r="O217" s="3" t="n"/>
      <c r="P217" s="4">
        <f>IF(Q217="","",IF(Q217="Offer decision",O217,IF(Q217="Online assessment",M217,I217)))</f>
        <v/>
      </c>
      <c r="Q217" s="5">
        <f>IF(A217="","",IF(OR(K217="Rejected",K217="Ghosted"),"",IF(K217="Offer",IF(O217="","","Offer decision"),IF(AND(M217&lt;&gt;"",N217=""),"Online assessment",IF(AND(J217="",I217&lt;&gt;""),"Application","")))))</f>
        <v/>
      </c>
      <c r="R217" s="5">
        <f>IF(P217="","",P217-TODAY())</f>
        <v/>
      </c>
      <c r="S217" s="5">
        <f>IF(A217="","",IF(AND(Q217&lt;&gt;"",R217&lt;0),"Missed: "&amp;Q217,IF(AND(Q217&lt;&gt;"",R217=0),Q217&amp;" due today",IF(AND(Q217&lt;&gt;"",R217=1),Q217&amp;" due tomorrow",IF(AND(Q217&lt;&gt;"",R217&lt;=Settings!$B$3),Q217&amp;" due in "&amp;R217&amp;" days",IF(AND(K217="Saved",J217="",H217&lt;&gt;"",TODAY()-H217&gt;=Settings!$B$4),"Saved "&amp;(TODAY()-H217)&amp;" days ago: apply or drop it",IF(AND(K217="Applied",J217&lt;&gt;"",Q217="",TODAY()-J217&gt;=Settings!$B$5),"No reply in "&amp;(TODAY()-J217)&amp;" days: mark Ghosted?","")))))))</f>
        <v/>
      </c>
    </row>
    <row r="218">
      <c r="H218" s="3" t="n"/>
      <c r="I218" s="3" t="n"/>
      <c r="J218" s="3" t="n"/>
      <c r="M218" s="3" t="n"/>
      <c r="N218" s="3" t="n"/>
      <c r="O218" s="3" t="n"/>
      <c r="P218" s="4">
        <f>IF(Q218="","",IF(Q218="Offer decision",O218,IF(Q218="Online assessment",M218,I218)))</f>
        <v/>
      </c>
      <c r="Q218" s="5">
        <f>IF(A218="","",IF(OR(K218="Rejected",K218="Ghosted"),"",IF(K218="Offer",IF(O218="","","Offer decision"),IF(AND(M218&lt;&gt;"",N218=""),"Online assessment",IF(AND(J218="",I218&lt;&gt;""),"Application","")))))</f>
        <v/>
      </c>
      <c r="R218" s="5">
        <f>IF(P218="","",P218-TODAY())</f>
        <v/>
      </c>
      <c r="S218" s="5">
        <f>IF(A218="","",IF(AND(Q218&lt;&gt;"",R218&lt;0),"Missed: "&amp;Q218,IF(AND(Q218&lt;&gt;"",R218=0),Q218&amp;" due today",IF(AND(Q218&lt;&gt;"",R218=1),Q218&amp;" due tomorrow",IF(AND(Q218&lt;&gt;"",R218&lt;=Settings!$B$3),Q218&amp;" due in "&amp;R218&amp;" days",IF(AND(K218="Saved",J218="",H218&lt;&gt;"",TODAY()-H218&gt;=Settings!$B$4),"Saved "&amp;(TODAY()-H218)&amp;" days ago: apply or drop it",IF(AND(K218="Applied",J218&lt;&gt;"",Q218="",TODAY()-J218&gt;=Settings!$B$5),"No reply in "&amp;(TODAY()-J218)&amp;" days: mark Ghosted?","")))))))</f>
        <v/>
      </c>
    </row>
    <row r="219">
      <c r="H219" s="3" t="n"/>
      <c r="I219" s="3" t="n"/>
      <c r="J219" s="3" t="n"/>
      <c r="M219" s="3" t="n"/>
      <c r="N219" s="3" t="n"/>
      <c r="O219" s="3" t="n"/>
      <c r="P219" s="4">
        <f>IF(Q219="","",IF(Q219="Offer decision",O219,IF(Q219="Online assessment",M219,I219)))</f>
        <v/>
      </c>
      <c r="Q219" s="5">
        <f>IF(A219="","",IF(OR(K219="Rejected",K219="Ghosted"),"",IF(K219="Offer",IF(O219="","","Offer decision"),IF(AND(M219&lt;&gt;"",N219=""),"Online assessment",IF(AND(J219="",I219&lt;&gt;""),"Application","")))))</f>
        <v/>
      </c>
      <c r="R219" s="5">
        <f>IF(P219="","",P219-TODAY())</f>
        <v/>
      </c>
      <c r="S219" s="5">
        <f>IF(A219="","",IF(AND(Q219&lt;&gt;"",R219&lt;0),"Missed: "&amp;Q219,IF(AND(Q219&lt;&gt;"",R219=0),Q219&amp;" due today",IF(AND(Q219&lt;&gt;"",R219=1),Q219&amp;" due tomorrow",IF(AND(Q219&lt;&gt;"",R219&lt;=Settings!$B$3),Q219&amp;" due in "&amp;R219&amp;" days",IF(AND(K219="Saved",J219="",H219&lt;&gt;"",TODAY()-H219&gt;=Settings!$B$4),"Saved "&amp;(TODAY()-H219)&amp;" days ago: apply or drop it",IF(AND(K219="Applied",J219&lt;&gt;"",Q219="",TODAY()-J219&gt;=Settings!$B$5),"No reply in "&amp;(TODAY()-J219)&amp;" days: mark Ghosted?","")))))))</f>
        <v/>
      </c>
    </row>
    <row r="220">
      <c r="H220" s="3" t="n"/>
      <c r="I220" s="3" t="n"/>
      <c r="J220" s="3" t="n"/>
      <c r="M220" s="3" t="n"/>
      <c r="N220" s="3" t="n"/>
      <c r="O220" s="3" t="n"/>
      <c r="P220" s="4">
        <f>IF(Q220="","",IF(Q220="Offer decision",O220,IF(Q220="Online assessment",M220,I220)))</f>
        <v/>
      </c>
      <c r="Q220" s="5">
        <f>IF(A220="","",IF(OR(K220="Rejected",K220="Ghosted"),"",IF(K220="Offer",IF(O220="","","Offer decision"),IF(AND(M220&lt;&gt;"",N220=""),"Online assessment",IF(AND(J220="",I220&lt;&gt;""),"Application","")))))</f>
        <v/>
      </c>
      <c r="R220" s="5">
        <f>IF(P220="","",P220-TODAY())</f>
        <v/>
      </c>
      <c r="S220" s="5">
        <f>IF(A220="","",IF(AND(Q220&lt;&gt;"",R220&lt;0),"Missed: "&amp;Q220,IF(AND(Q220&lt;&gt;"",R220=0),Q220&amp;" due today",IF(AND(Q220&lt;&gt;"",R220=1),Q220&amp;" due tomorrow",IF(AND(Q220&lt;&gt;"",R220&lt;=Settings!$B$3),Q220&amp;" due in "&amp;R220&amp;" days",IF(AND(K220="Saved",J220="",H220&lt;&gt;"",TODAY()-H220&gt;=Settings!$B$4),"Saved "&amp;(TODAY()-H220)&amp;" days ago: apply or drop it",IF(AND(K220="Applied",J220&lt;&gt;"",Q220="",TODAY()-J220&gt;=Settings!$B$5),"No reply in "&amp;(TODAY()-J220)&amp;" days: mark Ghosted?","")))))))</f>
        <v/>
      </c>
    </row>
    <row r="221">
      <c r="H221" s="3" t="n"/>
      <c r="I221" s="3" t="n"/>
      <c r="J221" s="3" t="n"/>
      <c r="M221" s="3" t="n"/>
      <c r="N221" s="3" t="n"/>
      <c r="O221" s="3" t="n"/>
      <c r="P221" s="4">
        <f>IF(Q221="","",IF(Q221="Offer decision",O221,IF(Q221="Online assessment",M221,I221)))</f>
        <v/>
      </c>
      <c r="Q221" s="5">
        <f>IF(A221="","",IF(OR(K221="Rejected",K221="Ghosted"),"",IF(K221="Offer",IF(O221="","","Offer decision"),IF(AND(M221&lt;&gt;"",N221=""),"Online assessment",IF(AND(J221="",I221&lt;&gt;""),"Application","")))))</f>
        <v/>
      </c>
      <c r="R221" s="5">
        <f>IF(P221="","",P221-TODAY())</f>
        <v/>
      </c>
      <c r="S221" s="5">
        <f>IF(A221="","",IF(AND(Q221&lt;&gt;"",R221&lt;0),"Missed: "&amp;Q221,IF(AND(Q221&lt;&gt;"",R221=0),Q221&amp;" due today",IF(AND(Q221&lt;&gt;"",R221=1),Q221&amp;" due tomorrow",IF(AND(Q221&lt;&gt;"",R221&lt;=Settings!$B$3),Q221&amp;" due in "&amp;R221&amp;" days",IF(AND(K221="Saved",J221="",H221&lt;&gt;"",TODAY()-H221&gt;=Settings!$B$4),"Saved "&amp;(TODAY()-H221)&amp;" days ago: apply or drop it",IF(AND(K221="Applied",J221&lt;&gt;"",Q221="",TODAY()-J221&gt;=Settings!$B$5),"No reply in "&amp;(TODAY()-J221)&amp;" days: mark Ghosted?","")))))))</f>
        <v/>
      </c>
    </row>
    <row r="222">
      <c r="H222" s="3" t="n"/>
      <c r="I222" s="3" t="n"/>
      <c r="J222" s="3" t="n"/>
      <c r="M222" s="3" t="n"/>
      <c r="N222" s="3" t="n"/>
      <c r="O222" s="3" t="n"/>
      <c r="P222" s="4">
        <f>IF(Q222="","",IF(Q222="Offer decision",O222,IF(Q222="Online assessment",M222,I222)))</f>
        <v/>
      </c>
      <c r="Q222" s="5">
        <f>IF(A222="","",IF(OR(K222="Rejected",K222="Ghosted"),"",IF(K222="Offer",IF(O222="","","Offer decision"),IF(AND(M222&lt;&gt;"",N222=""),"Online assessment",IF(AND(J222="",I222&lt;&gt;""),"Application","")))))</f>
        <v/>
      </c>
      <c r="R222" s="5">
        <f>IF(P222="","",P222-TODAY())</f>
        <v/>
      </c>
      <c r="S222" s="5">
        <f>IF(A222="","",IF(AND(Q222&lt;&gt;"",R222&lt;0),"Missed: "&amp;Q222,IF(AND(Q222&lt;&gt;"",R222=0),Q222&amp;" due today",IF(AND(Q222&lt;&gt;"",R222=1),Q222&amp;" due tomorrow",IF(AND(Q222&lt;&gt;"",R222&lt;=Settings!$B$3),Q222&amp;" due in "&amp;R222&amp;" days",IF(AND(K222="Saved",J222="",H222&lt;&gt;"",TODAY()-H222&gt;=Settings!$B$4),"Saved "&amp;(TODAY()-H222)&amp;" days ago: apply or drop it",IF(AND(K222="Applied",J222&lt;&gt;"",Q222="",TODAY()-J222&gt;=Settings!$B$5),"No reply in "&amp;(TODAY()-J222)&amp;" days: mark Ghosted?","")))))))</f>
        <v/>
      </c>
    </row>
    <row r="223">
      <c r="H223" s="3" t="n"/>
      <c r="I223" s="3" t="n"/>
      <c r="J223" s="3" t="n"/>
      <c r="M223" s="3" t="n"/>
      <c r="N223" s="3" t="n"/>
      <c r="O223" s="3" t="n"/>
      <c r="P223" s="4">
        <f>IF(Q223="","",IF(Q223="Offer decision",O223,IF(Q223="Online assessment",M223,I223)))</f>
        <v/>
      </c>
      <c r="Q223" s="5">
        <f>IF(A223="","",IF(OR(K223="Rejected",K223="Ghosted"),"",IF(K223="Offer",IF(O223="","","Offer decision"),IF(AND(M223&lt;&gt;"",N223=""),"Online assessment",IF(AND(J223="",I223&lt;&gt;""),"Application","")))))</f>
        <v/>
      </c>
      <c r="R223" s="5">
        <f>IF(P223="","",P223-TODAY())</f>
        <v/>
      </c>
      <c r="S223" s="5">
        <f>IF(A223="","",IF(AND(Q223&lt;&gt;"",R223&lt;0),"Missed: "&amp;Q223,IF(AND(Q223&lt;&gt;"",R223=0),Q223&amp;" due today",IF(AND(Q223&lt;&gt;"",R223=1),Q223&amp;" due tomorrow",IF(AND(Q223&lt;&gt;"",R223&lt;=Settings!$B$3),Q223&amp;" due in "&amp;R223&amp;" days",IF(AND(K223="Saved",J223="",H223&lt;&gt;"",TODAY()-H223&gt;=Settings!$B$4),"Saved "&amp;(TODAY()-H223)&amp;" days ago: apply or drop it",IF(AND(K223="Applied",J223&lt;&gt;"",Q223="",TODAY()-J223&gt;=Settings!$B$5),"No reply in "&amp;(TODAY()-J223)&amp;" days: mark Ghosted?","")))))))</f>
        <v/>
      </c>
    </row>
    <row r="224">
      <c r="H224" s="3" t="n"/>
      <c r="I224" s="3" t="n"/>
      <c r="J224" s="3" t="n"/>
      <c r="M224" s="3" t="n"/>
      <c r="N224" s="3" t="n"/>
      <c r="O224" s="3" t="n"/>
      <c r="P224" s="4">
        <f>IF(Q224="","",IF(Q224="Offer decision",O224,IF(Q224="Online assessment",M224,I224)))</f>
        <v/>
      </c>
      <c r="Q224" s="5">
        <f>IF(A224="","",IF(OR(K224="Rejected",K224="Ghosted"),"",IF(K224="Offer",IF(O224="","","Offer decision"),IF(AND(M224&lt;&gt;"",N224=""),"Online assessment",IF(AND(J224="",I224&lt;&gt;""),"Application","")))))</f>
        <v/>
      </c>
      <c r="R224" s="5">
        <f>IF(P224="","",P224-TODAY())</f>
        <v/>
      </c>
      <c r="S224" s="5">
        <f>IF(A224="","",IF(AND(Q224&lt;&gt;"",R224&lt;0),"Missed: "&amp;Q224,IF(AND(Q224&lt;&gt;"",R224=0),Q224&amp;" due today",IF(AND(Q224&lt;&gt;"",R224=1),Q224&amp;" due tomorrow",IF(AND(Q224&lt;&gt;"",R224&lt;=Settings!$B$3),Q224&amp;" due in "&amp;R224&amp;" days",IF(AND(K224="Saved",J224="",H224&lt;&gt;"",TODAY()-H224&gt;=Settings!$B$4),"Saved "&amp;(TODAY()-H224)&amp;" days ago: apply or drop it",IF(AND(K224="Applied",J224&lt;&gt;"",Q224="",TODAY()-J224&gt;=Settings!$B$5),"No reply in "&amp;(TODAY()-J224)&amp;" days: mark Ghosted?","")))))))</f>
        <v/>
      </c>
    </row>
    <row r="225">
      <c r="H225" s="3" t="n"/>
      <c r="I225" s="3" t="n"/>
      <c r="J225" s="3" t="n"/>
      <c r="M225" s="3" t="n"/>
      <c r="N225" s="3" t="n"/>
      <c r="O225" s="3" t="n"/>
      <c r="P225" s="4">
        <f>IF(Q225="","",IF(Q225="Offer decision",O225,IF(Q225="Online assessment",M225,I225)))</f>
        <v/>
      </c>
      <c r="Q225" s="5">
        <f>IF(A225="","",IF(OR(K225="Rejected",K225="Ghosted"),"",IF(K225="Offer",IF(O225="","","Offer decision"),IF(AND(M225&lt;&gt;"",N225=""),"Online assessment",IF(AND(J225="",I225&lt;&gt;""),"Application","")))))</f>
        <v/>
      </c>
      <c r="R225" s="5">
        <f>IF(P225="","",P225-TODAY())</f>
        <v/>
      </c>
      <c r="S225" s="5">
        <f>IF(A225="","",IF(AND(Q225&lt;&gt;"",R225&lt;0),"Missed: "&amp;Q225,IF(AND(Q225&lt;&gt;"",R225=0),Q225&amp;" due today",IF(AND(Q225&lt;&gt;"",R225=1),Q225&amp;" due tomorrow",IF(AND(Q225&lt;&gt;"",R225&lt;=Settings!$B$3),Q225&amp;" due in "&amp;R225&amp;" days",IF(AND(K225="Saved",J225="",H225&lt;&gt;"",TODAY()-H225&gt;=Settings!$B$4),"Saved "&amp;(TODAY()-H225)&amp;" days ago: apply or drop it",IF(AND(K225="Applied",J225&lt;&gt;"",Q225="",TODAY()-J225&gt;=Settings!$B$5),"No reply in "&amp;(TODAY()-J225)&amp;" days: mark Ghosted?","")))))))</f>
        <v/>
      </c>
    </row>
    <row r="226">
      <c r="H226" s="3" t="n"/>
      <c r="I226" s="3" t="n"/>
      <c r="J226" s="3" t="n"/>
      <c r="M226" s="3" t="n"/>
      <c r="N226" s="3" t="n"/>
      <c r="O226" s="3" t="n"/>
      <c r="P226" s="4">
        <f>IF(Q226="","",IF(Q226="Offer decision",O226,IF(Q226="Online assessment",M226,I226)))</f>
        <v/>
      </c>
      <c r="Q226" s="5">
        <f>IF(A226="","",IF(OR(K226="Rejected",K226="Ghosted"),"",IF(K226="Offer",IF(O226="","","Offer decision"),IF(AND(M226&lt;&gt;"",N226=""),"Online assessment",IF(AND(J226="",I226&lt;&gt;""),"Application","")))))</f>
        <v/>
      </c>
      <c r="R226" s="5">
        <f>IF(P226="","",P226-TODAY())</f>
        <v/>
      </c>
      <c r="S226" s="5">
        <f>IF(A226="","",IF(AND(Q226&lt;&gt;"",R226&lt;0),"Missed: "&amp;Q226,IF(AND(Q226&lt;&gt;"",R226=0),Q226&amp;" due today",IF(AND(Q226&lt;&gt;"",R226=1),Q226&amp;" due tomorrow",IF(AND(Q226&lt;&gt;"",R226&lt;=Settings!$B$3),Q226&amp;" due in "&amp;R226&amp;" days",IF(AND(K226="Saved",J226="",H226&lt;&gt;"",TODAY()-H226&gt;=Settings!$B$4),"Saved "&amp;(TODAY()-H226)&amp;" days ago: apply or drop it",IF(AND(K226="Applied",J226&lt;&gt;"",Q226="",TODAY()-J226&gt;=Settings!$B$5),"No reply in "&amp;(TODAY()-J226)&amp;" days: mark Ghosted?","")))))))</f>
        <v/>
      </c>
    </row>
    <row r="227">
      <c r="H227" s="3" t="n"/>
      <c r="I227" s="3" t="n"/>
      <c r="J227" s="3" t="n"/>
      <c r="M227" s="3" t="n"/>
      <c r="N227" s="3" t="n"/>
      <c r="O227" s="3" t="n"/>
      <c r="P227" s="4">
        <f>IF(Q227="","",IF(Q227="Offer decision",O227,IF(Q227="Online assessment",M227,I227)))</f>
        <v/>
      </c>
      <c r="Q227" s="5">
        <f>IF(A227="","",IF(OR(K227="Rejected",K227="Ghosted"),"",IF(K227="Offer",IF(O227="","","Offer decision"),IF(AND(M227&lt;&gt;"",N227=""),"Online assessment",IF(AND(J227="",I227&lt;&gt;""),"Application","")))))</f>
        <v/>
      </c>
      <c r="R227" s="5">
        <f>IF(P227="","",P227-TODAY())</f>
        <v/>
      </c>
      <c r="S227" s="5">
        <f>IF(A227="","",IF(AND(Q227&lt;&gt;"",R227&lt;0),"Missed: "&amp;Q227,IF(AND(Q227&lt;&gt;"",R227=0),Q227&amp;" due today",IF(AND(Q227&lt;&gt;"",R227=1),Q227&amp;" due tomorrow",IF(AND(Q227&lt;&gt;"",R227&lt;=Settings!$B$3),Q227&amp;" due in "&amp;R227&amp;" days",IF(AND(K227="Saved",J227="",H227&lt;&gt;"",TODAY()-H227&gt;=Settings!$B$4),"Saved "&amp;(TODAY()-H227)&amp;" days ago: apply or drop it",IF(AND(K227="Applied",J227&lt;&gt;"",Q227="",TODAY()-J227&gt;=Settings!$B$5),"No reply in "&amp;(TODAY()-J227)&amp;" days: mark Ghosted?","")))))))</f>
        <v/>
      </c>
    </row>
    <row r="228">
      <c r="H228" s="3" t="n"/>
      <c r="I228" s="3" t="n"/>
      <c r="J228" s="3" t="n"/>
      <c r="M228" s="3" t="n"/>
      <c r="N228" s="3" t="n"/>
      <c r="O228" s="3" t="n"/>
      <c r="P228" s="4">
        <f>IF(Q228="","",IF(Q228="Offer decision",O228,IF(Q228="Online assessment",M228,I228)))</f>
        <v/>
      </c>
      <c r="Q228" s="5">
        <f>IF(A228="","",IF(OR(K228="Rejected",K228="Ghosted"),"",IF(K228="Offer",IF(O228="","","Offer decision"),IF(AND(M228&lt;&gt;"",N228=""),"Online assessment",IF(AND(J228="",I228&lt;&gt;""),"Application","")))))</f>
        <v/>
      </c>
      <c r="R228" s="5">
        <f>IF(P228="","",P228-TODAY())</f>
        <v/>
      </c>
      <c r="S228" s="5">
        <f>IF(A228="","",IF(AND(Q228&lt;&gt;"",R228&lt;0),"Missed: "&amp;Q228,IF(AND(Q228&lt;&gt;"",R228=0),Q228&amp;" due today",IF(AND(Q228&lt;&gt;"",R228=1),Q228&amp;" due tomorrow",IF(AND(Q228&lt;&gt;"",R228&lt;=Settings!$B$3),Q228&amp;" due in "&amp;R228&amp;" days",IF(AND(K228="Saved",J228="",H228&lt;&gt;"",TODAY()-H228&gt;=Settings!$B$4),"Saved "&amp;(TODAY()-H228)&amp;" days ago: apply or drop it",IF(AND(K228="Applied",J228&lt;&gt;"",Q228="",TODAY()-J228&gt;=Settings!$B$5),"No reply in "&amp;(TODAY()-J228)&amp;" days: mark Ghosted?","")))))))</f>
        <v/>
      </c>
    </row>
    <row r="229">
      <c r="H229" s="3" t="n"/>
      <c r="I229" s="3" t="n"/>
      <c r="J229" s="3" t="n"/>
      <c r="M229" s="3" t="n"/>
      <c r="N229" s="3" t="n"/>
      <c r="O229" s="3" t="n"/>
      <c r="P229" s="4">
        <f>IF(Q229="","",IF(Q229="Offer decision",O229,IF(Q229="Online assessment",M229,I229)))</f>
        <v/>
      </c>
      <c r="Q229" s="5">
        <f>IF(A229="","",IF(OR(K229="Rejected",K229="Ghosted"),"",IF(K229="Offer",IF(O229="","","Offer decision"),IF(AND(M229&lt;&gt;"",N229=""),"Online assessment",IF(AND(J229="",I229&lt;&gt;""),"Application","")))))</f>
        <v/>
      </c>
      <c r="R229" s="5">
        <f>IF(P229="","",P229-TODAY())</f>
        <v/>
      </c>
      <c r="S229" s="5">
        <f>IF(A229="","",IF(AND(Q229&lt;&gt;"",R229&lt;0),"Missed: "&amp;Q229,IF(AND(Q229&lt;&gt;"",R229=0),Q229&amp;" due today",IF(AND(Q229&lt;&gt;"",R229=1),Q229&amp;" due tomorrow",IF(AND(Q229&lt;&gt;"",R229&lt;=Settings!$B$3),Q229&amp;" due in "&amp;R229&amp;" days",IF(AND(K229="Saved",J229="",H229&lt;&gt;"",TODAY()-H229&gt;=Settings!$B$4),"Saved "&amp;(TODAY()-H229)&amp;" days ago: apply or drop it",IF(AND(K229="Applied",J229&lt;&gt;"",Q229="",TODAY()-J229&gt;=Settings!$B$5),"No reply in "&amp;(TODAY()-J229)&amp;" days: mark Ghosted?","")))))))</f>
        <v/>
      </c>
    </row>
    <row r="230">
      <c r="H230" s="3" t="n"/>
      <c r="I230" s="3" t="n"/>
      <c r="J230" s="3" t="n"/>
      <c r="M230" s="3" t="n"/>
      <c r="N230" s="3" t="n"/>
      <c r="O230" s="3" t="n"/>
      <c r="P230" s="4">
        <f>IF(Q230="","",IF(Q230="Offer decision",O230,IF(Q230="Online assessment",M230,I230)))</f>
        <v/>
      </c>
      <c r="Q230" s="5">
        <f>IF(A230="","",IF(OR(K230="Rejected",K230="Ghosted"),"",IF(K230="Offer",IF(O230="","","Offer decision"),IF(AND(M230&lt;&gt;"",N230=""),"Online assessment",IF(AND(J230="",I230&lt;&gt;""),"Application","")))))</f>
        <v/>
      </c>
      <c r="R230" s="5">
        <f>IF(P230="","",P230-TODAY())</f>
        <v/>
      </c>
      <c r="S230" s="5">
        <f>IF(A230="","",IF(AND(Q230&lt;&gt;"",R230&lt;0),"Missed: "&amp;Q230,IF(AND(Q230&lt;&gt;"",R230=0),Q230&amp;" due today",IF(AND(Q230&lt;&gt;"",R230=1),Q230&amp;" due tomorrow",IF(AND(Q230&lt;&gt;"",R230&lt;=Settings!$B$3),Q230&amp;" due in "&amp;R230&amp;" days",IF(AND(K230="Saved",J230="",H230&lt;&gt;"",TODAY()-H230&gt;=Settings!$B$4),"Saved "&amp;(TODAY()-H230)&amp;" days ago: apply or drop it",IF(AND(K230="Applied",J230&lt;&gt;"",Q230="",TODAY()-J230&gt;=Settings!$B$5),"No reply in "&amp;(TODAY()-J230)&amp;" days: mark Ghosted?","")))))))</f>
        <v/>
      </c>
    </row>
    <row r="231">
      <c r="H231" s="3" t="n"/>
      <c r="I231" s="3" t="n"/>
      <c r="J231" s="3" t="n"/>
      <c r="M231" s="3" t="n"/>
      <c r="N231" s="3" t="n"/>
      <c r="O231" s="3" t="n"/>
      <c r="P231" s="4">
        <f>IF(Q231="","",IF(Q231="Offer decision",O231,IF(Q231="Online assessment",M231,I231)))</f>
        <v/>
      </c>
      <c r="Q231" s="5">
        <f>IF(A231="","",IF(OR(K231="Rejected",K231="Ghosted"),"",IF(K231="Offer",IF(O231="","","Offer decision"),IF(AND(M231&lt;&gt;"",N231=""),"Online assessment",IF(AND(J231="",I231&lt;&gt;""),"Application","")))))</f>
        <v/>
      </c>
      <c r="R231" s="5">
        <f>IF(P231="","",P231-TODAY())</f>
        <v/>
      </c>
      <c r="S231" s="5">
        <f>IF(A231="","",IF(AND(Q231&lt;&gt;"",R231&lt;0),"Missed: "&amp;Q231,IF(AND(Q231&lt;&gt;"",R231=0),Q231&amp;" due today",IF(AND(Q231&lt;&gt;"",R231=1),Q231&amp;" due tomorrow",IF(AND(Q231&lt;&gt;"",R231&lt;=Settings!$B$3),Q231&amp;" due in "&amp;R231&amp;" days",IF(AND(K231="Saved",J231="",H231&lt;&gt;"",TODAY()-H231&gt;=Settings!$B$4),"Saved "&amp;(TODAY()-H231)&amp;" days ago: apply or drop it",IF(AND(K231="Applied",J231&lt;&gt;"",Q231="",TODAY()-J231&gt;=Settings!$B$5),"No reply in "&amp;(TODAY()-J231)&amp;" days: mark Ghosted?","")))))))</f>
        <v/>
      </c>
    </row>
    <row r="232">
      <c r="H232" s="3" t="n"/>
      <c r="I232" s="3" t="n"/>
      <c r="J232" s="3" t="n"/>
      <c r="M232" s="3" t="n"/>
      <c r="N232" s="3" t="n"/>
      <c r="O232" s="3" t="n"/>
      <c r="P232" s="4">
        <f>IF(Q232="","",IF(Q232="Offer decision",O232,IF(Q232="Online assessment",M232,I232)))</f>
        <v/>
      </c>
      <c r="Q232" s="5">
        <f>IF(A232="","",IF(OR(K232="Rejected",K232="Ghosted"),"",IF(K232="Offer",IF(O232="","","Offer decision"),IF(AND(M232&lt;&gt;"",N232=""),"Online assessment",IF(AND(J232="",I232&lt;&gt;""),"Application","")))))</f>
        <v/>
      </c>
      <c r="R232" s="5">
        <f>IF(P232="","",P232-TODAY())</f>
        <v/>
      </c>
      <c r="S232" s="5">
        <f>IF(A232="","",IF(AND(Q232&lt;&gt;"",R232&lt;0),"Missed: "&amp;Q232,IF(AND(Q232&lt;&gt;"",R232=0),Q232&amp;" due today",IF(AND(Q232&lt;&gt;"",R232=1),Q232&amp;" due tomorrow",IF(AND(Q232&lt;&gt;"",R232&lt;=Settings!$B$3),Q232&amp;" due in "&amp;R232&amp;" days",IF(AND(K232="Saved",J232="",H232&lt;&gt;"",TODAY()-H232&gt;=Settings!$B$4),"Saved "&amp;(TODAY()-H232)&amp;" days ago: apply or drop it",IF(AND(K232="Applied",J232&lt;&gt;"",Q232="",TODAY()-J232&gt;=Settings!$B$5),"No reply in "&amp;(TODAY()-J232)&amp;" days: mark Ghosted?","")))))))</f>
        <v/>
      </c>
    </row>
    <row r="233">
      <c r="H233" s="3" t="n"/>
      <c r="I233" s="3" t="n"/>
      <c r="J233" s="3" t="n"/>
      <c r="M233" s="3" t="n"/>
      <c r="N233" s="3" t="n"/>
      <c r="O233" s="3" t="n"/>
      <c r="P233" s="4">
        <f>IF(Q233="","",IF(Q233="Offer decision",O233,IF(Q233="Online assessment",M233,I233)))</f>
        <v/>
      </c>
      <c r="Q233" s="5">
        <f>IF(A233="","",IF(OR(K233="Rejected",K233="Ghosted"),"",IF(K233="Offer",IF(O233="","","Offer decision"),IF(AND(M233&lt;&gt;"",N233=""),"Online assessment",IF(AND(J233="",I233&lt;&gt;""),"Application","")))))</f>
        <v/>
      </c>
      <c r="R233" s="5">
        <f>IF(P233="","",P233-TODAY())</f>
        <v/>
      </c>
      <c r="S233" s="5">
        <f>IF(A233="","",IF(AND(Q233&lt;&gt;"",R233&lt;0),"Missed: "&amp;Q233,IF(AND(Q233&lt;&gt;"",R233=0),Q233&amp;" due today",IF(AND(Q233&lt;&gt;"",R233=1),Q233&amp;" due tomorrow",IF(AND(Q233&lt;&gt;"",R233&lt;=Settings!$B$3),Q233&amp;" due in "&amp;R233&amp;" days",IF(AND(K233="Saved",J233="",H233&lt;&gt;"",TODAY()-H233&gt;=Settings!$B$4),"Saved "&amp;(TODAY()-H233)&amp;" days ago: apply or drop it",IF(AND(K233="Applied",J233&lt;&gt;"",Q233="",TODAY()-J233&gt;=Settings!$B$5),"No reply in "&amp;(TODAY()-J233)&amp;" days: mark Ghosted?","")))))))</f>
        <v/>
      </c>
    </row>
    <row r="234">
      <c r="H234" s="3" t="n"/>
      <c r="I234" s="3" t="n"/>
      <c r="J234" s="3" t="n"/>
      <c r="M234" s="3" t="n"/>
      <c r="N234" s="3" t="n"/>
      <c r="O234" s="3" t="n"/>
      <c r="P234" s="4">
        <f>IF(Q234="","",IF(Q234="Offer decision",O234,IF(Q234="Online assessment",M234,I234)))</f>
        <v/>
      </c>
      <c r="Q234" s="5">
        <f>IF(A234="","",IF(OR(K234="Rejected",K234="Ghosted"),"",IF(K234="Offer",IF(O234="","","Offer decision"),IF(AND(M234&lt;&gt;"",N234=""),"Online assessment",IF(AND(J234="",I234&lt;&gt;""),"Application","")))))</f>
        <v/>
      </c>
      <c r="R234" s="5">
        <f>IF(P234="","",P234-TODAY())</f>
        <v/>
      </c>
      <c r="S234" s="5">
        <f>IF(A234="","",IF(AND(Q234&lt;&gt;"",R234&lt;0),"Missed: "&amp;Q234,IF(AND(Q234&lt;&gt;"",R234=0),Q234&amp;" due today",IF(AND(Q234&lt;&gt;"",R234=1),Q234&amp;" due tomorrow",IF(AND(Q234&lt;&gt;"",R234&lt;=Settings!$B$3),Q234&amp;" due in "&amp;R234&amp;" days",IF(AND(K234="Saved",J234="",H234&lt;&gt;"",TODAY()-H234&gt;=Settings!$B$4),"Saved "&amp;(TODAY()-H234)&amp;" days ago: apply or drop it",IF(AND(K234="Applied",J234&lt;&gt;"",Q234="",TODAY()-J234&gt;=Settings!$B$5),"No reply in "&amp;(TODAY()-J234)&amp;" days: mark Ghosted?","")))))))</f>
        <v/>
      </c>
    </row>
    <row r="235">
      <c r="H235" s="3" t="n"/>
      <c r="I235" s="3" t="n"/>
      <c r="J235" s="3" t="n"/>
      <c r="M235" s="3" t="n"/>
      <c r="N235" s="3" t="n"/>
      <c r="O235" s="3" t="n"/>
      <c r="P235" s="4">
        <f>IF(Q235="","",IF(Q235="Offer decision",O235,IF(Q235="Online assessment",M235,I235)))</f>
        <v/>
      </c>
      <c r="Q235" s="5">
        <f>IF(A235="","",IF(OR(K235="Rejected",K235="Ghosted"),"",IF(K235="Offer",IF(O235="","","Offer decision"),IF(AND(M235&lt;&gt;"",N235=""),"Online assessment",IF(AND(J235="",I235&lt;&gt;""),"Application","")))))</f>
        <v/>
      </c>
      <c r="R235" s="5">
        <f>IF(P235="","",P235-TODAY())</f>
        <v/>
      </c>
      <c r="S235" s="5">
        <f>IF(A235="","",IF(AND(Q235&lt;&gt;"",R235&lt;0),"Missed: "&amp;Q235,IF(AND(Q235&lt;&gt;"",R235=0),Q235&amp;" due today",IF(AND(Q235&lt;&gt;"",R235=1),Q235&amp;" due tomorrow",IF(AND(Q235&lt;&gt;"",R235&lt;=Settings!$B$3),Q235&amp;" due in "&amp;R235&amp;" days",IF(AND(K235="Saved",J235="",H235&lt;&gt;"",TODAY()-H235&gt;=Settings!$B$4),"Saved "&amp;(TODAY()-H235)&amp;" days ago: apply or drop it",IF(AND(K235="Applied",J235&lt;&gt;"",Q235="",TODAY()-J235&gt;=Settings!$B$5),"No reply in "&amp;(TODAY()-J235)&amp;" days: mark Ghosted?","")))))))</f>
        <v/>
      </c>
    </row>
    <row r="236">
      <c r="H236" s="3" t="n"/>
      <c r="I236" s="3" t="n"/>
      <c r="J236" s="3" t="n"/>
      <c r="M236" s="3" t="n"/>
      <c r="N236" s="3" t="n"/>
      <c r="O236" s="3" t="n"/>
      <c r="P236" s="4">
        <f>IF(Q236="","",IF(Q236="Offer decision",O236,IF(Q236="Online assessment",M236,I236)))</f>
        <v/>
      </c>
      <c r="Q236" s="5">
        <f>IF(A236="","",IF(OR(K236="Rejected",K236="Ghosted"),"",IF(K236="Offer",IF(O236="","","Offer decision"),IF(AND(M236&lt;&gt;"",N236=""),"Online assessment",IF(AND(J236="",I236&lt;&gt;""),"Application","")))))</f>
        <v/>
      </c>
      <c r="R236" s="5">
        <f>IF(P236="","",P236-TODAY())</f>
        <v/>
      </c>
      <c r="S236" s="5">
        <f>IF(A236="","",IF(AND(Q236&lt;&gt;"",R236&lt;0),"Missed: "&amp;Q236,IF(AND(Q236&lt;&gt;"",R236=0),Q236&amp;" due today",IF(AND(Q236&lt;&gt;"",R236=1),Q236&amp;" due tomorrow",IF(AND(Q236&lt;&gt;"",R236&lt;=Settings!$B$3),Q236&amp;" due in "&amp;R236&amp;" days",IF(AND(K236="Saved",J236="",H236&lt;&gt;"",TODAY()-H236&gt;=Settings!$B$4),"Saved "&amp;(TODAY()-H236)&amp;" days ago: apply or drop it",IF(AND(K236="Applied",J236&lt;&gt;"",Q236="",TODAY()-J236&gt;=Settings!$B$5),"No reply in "&amp;(TODAY()-J236)&amp;" days: mark Ghosted?","")))))))</f>
        <v/>
      </c>
    </row>
    <row r="237">
      <c r="H237" s="3" t="n"/>
      <c r="I237" s="3" t="n"/>
      <c r="J237" s="3" t="n"/>
      <c r="M237" s="3" t="n"/>
      <c r="N237" s="3" t="n"/>
      <c r="O237" s="3" t="n"/>
      <c r="P237" s="4">
        <f>IF(Q237="","",IF(Q237="Offer decision",O237,IF(Q237="Online assessment",M237,I237)))</f>
        <v/>
      </c>
      <c r="Q237" s="5">
        <f>IF(A237="","",IF(OR(K237="Rejected",K237="Ghosted"),"",IF(K237="Offer",IF(O237="","","Offer decision"),IF(AND(M237&lt;&gt;"",N237=""),"Online assessment",IF(AND(J237="",I237&lt;&gt;""),"Application","")))))</f>
        <v/>
      </c>
      <c r="R237" s="5">
        <f>IF(P237="","",P237-TODAY())</f>
        <v/>
      </c>
      <c r="S237" s="5">
        <f>IF(A237="","",IF(AND(Q237&lt;&gt;"",R237&lt;0),"Missed: "&amp;Q237,IF(AND(Q237&lt;&gt;"",R237=0),Q237&amp;" due today",IF(AND(Q237&lt;&gt;"",R237=1),Q237&amp;" due tomorrow",IF(AND(Q237&lt;&gt;"",R237&lt;=Settings!$B$3),Q237&amp;" due in "&amp;R237&amp;" days",IF(AND(K237="Saved",J237="",H237&lt;&gt;"",TODAY()-H237&gt;=Settings!$B$4),"Saved "&amp;(TODAY()-H237)&amp;" days ago: apply or drop it",IF(AND(K237="Applied",J237&lt;&gt;"",Q237="",TODAY()-J237&gt;=Settings!$B$5),"No reply in "&amp;(TODAY()-J237)&amp;" days: mark Ghosted?","")))))))</f>
        <v/>
      </c>
    </row>
    <row r="238">
      <c r="H238" s="3" t="n"/>
      <c r="I238" s="3" t="n"/>
      <c r="J238" s="3" t="n"/>
      <c r="M238" s="3" t="n"/>
      <c r="N238" s="3" t="n"/>
      <c r="O238" s="3" t="n"/>
      <c r="P238" s="4">
        <f>IF(Q238="","",IF(Q238="Offer decision",O238,IF(Q238="Online assessment",M238,I238)))</f>
        <v/>
      </c>
      <c r="Q238" s="5">
        <f>IF(A238="","",IF(OR(K238="Rejected",K238="Ghosted"),"",IF(K238="Offer",IF(O238="","","Offer decision"),IF(AND(M238&lt;&gt;"",N238=""),"Online assessment",IF(AND(J238="",I238&lt;&gt;""),"Application","")))))</f>
        <v/>
      </c>
      <c r="R238" s="5">
        <f>IF(P238="","",P238-TODAY())</f>
        <v/>
      </c>
      <c r="S238" s="5">
        <f>IF(A238="","",IF(AND(Q238&lt;&gt;"",R238&lt;0),"Missed: "&amp;Q238,IF(AND(Q238&lt;&gt;"",R238=0),Q238&amp;" due today",IF(AND(Q238&lt;&gt;"",R238=1),Q238&amp;" due tomorrow",IF(AND(Q238&lt;&gt;"",R238&lt;=Settings!$B$3),Q238&amp;" due in "&amp;R238&amp;" days",IF(AND(K238="Saved",J238="",H238&lt;&gt;"",TODAY()-H238&gt;=Settings!$B$4),"Saved "&amp;(TODAY()-H238)&amp;" days ago: apply or drop it",IF(AND(K238="Applied",J238&lt;&gt;"",Q238="",TODAY()-J238&gt;=Settings!$B$5),"No reply in "&amp;(TODAY()-J238)&amp;" days: mark Ghosted?","")))))))</f>
        <v/>
      </c>
    </row>
    <row r="239">
      <c r="H239" s="3" t="n"/>
      <c r="I239" s="3" t="n"/>
      <c r="J239" s="3" t="n"/>
      <c r="M239" s="3" t="n"/>
      <c r="N239" s="3" t="n"/>
      <c r="O239" s="3" t="n"/>
      <c r="P239" s="4">
        <f>IF(Q239="","",IF(Q239="Offer decision",O239,IF(Q239="Online assessment",M239,I239)))</f>
        <v/>
      </c>
      <c r="Q239" s="5">
        <f>IF(A239="","",IF(OR(K239="Rejected",K239="Ghosted"),"",IF(K239="Offer",IF(O239="","","Offer decision"),IF(AND(M239&lt;&gt;"",N239=""),"Online assessment",IF(AND(J239="",I239&lt;&gt;""),"Application","")))))</f>
        <v/>
      </c>
      <c r="R239" s="5">
        <f>IF(P239="","",P239-TODAY())</f>
        <v/>
      </c>
      <c r="S239" s="5">
        <f>IF(A239="","",IF(AND(Q239&lt;&gt;"",R239&lt;0),"Missed: "&amp;Q239,IF(AND(Q239&lt;&gt;"",R239=0),Q239&amp;" due today",IF(AND(Q239&lt;&gt;"",R239=1),Q239&amp;" due tomorrow",IF(AND(Q239&lt;&gt;"",R239&lt;=Settings!$B$3),Q239&amp;" due in "&amp;R239&amp;" days",IF(AND(K239="Saved",J239="",H239&lt;&gt;"",TODAY()-H239&gt;=Settings!$B$4),"Saved "&amp;(TODAY()-H239)&amp;" days ago: apply or drop it",IF(AND(K239="Applied",J239&lt;&gt;"",Q239="",TODAY()-J239&gt;=Settings!$B$5),"No reply in "&amp;(TODAY()-J239)&amp;" days: mark Ghosted?","")))))))</f>
        <v/>
      </c>
    </row>
    <row r="240">
      <c r="H240" s="3" t="n"/>
      <c r="I240" s="3" t="n"/>
      <c r="J240" s="3" t="n"/>
      <c r="M240" s="3" t="n"/>
      <c r="N240" s="3" t="n"/>
      <c r="O240" s="3" t="n"/>
      <c r="P240" s="4">
        <f>IF(Q240="","",IF(Q240="Offer decision",O240,IF(Q240="Online assessment",M240,I240)))</f>
        <v/>
      </c>
      <c r="Q240" s="5">
        <f>IF(A240="","",IF(OR(K240="Rejected",K240="Ghosted"),"",IF(K240="Offer",IF(O240="","","Offer decision"),IF(AND(M240&lt;&gt;"",N240=""),"Online assessment",IF(AND(J240="",I240&lt;&gt;""),"Application","")))))</f>
        <v/>
      </c>
      <c r="R240" s="5">
        <f>IF(P240="","",P240-TODAY())</f>
        <v/>
      </c>
      <c r="S240" s="5">
        <f>IF(A240="","",IF(AND(Q240&lt;&gt;"",R240&lt;0),"Missed: "&amp;Q240,IF(AND(Q240&lt;&gt;"",R240=0),Q240&amp;" due today",IF(AND(Q240&lt;&gt;"",R240=1),Q240&amp;" due tomorrow",IF(AND(Q240&lt;&gt;"",R240&lt;=Settings!$B$3),Q240&amp;" due in "&amp;R240&amp;" days",IF(AND(K240="Saved",J240="",H240&lt;&gt;"",TODAY()-H240&gt;=Settings!$B$4),"Saved "&amp;(TODAY()-H240)&amp;" days ago: apply or drop it",IF(AND(K240="Applied",J240&lt;&gt;"",Q240="",TODAY()-J240&gt;=Settings!$B$5),"No reply in "&amp;(TODAY()-J240)&amp;" days: mark Ghosted?","")))))))</f>
        <v/>
      </c>
    </row>
    <row r="241">
      <c r="H241" s="3" t="n"/>
      <c r="I241" s="3" t="n"/>
      <c r="J241" s="3" t="n"/>
      <c r="M241" s="3" t="n"/>
      <c r="N241" s="3" t="n"/>
      <c r="O241" s="3" t="n"/>
      <c r="P241" s="4">
        <f>IF(Q241="","",IF(Q241="Offer decision",O241,IF(Q241="Online assessment",M241,I241)))</f>
        <v/>
      </c>
      <c r="Q241" s="5">
        <f>IF(A241="","",IF(OR(K241="Rejected",K241="Ghosted"),"",IF(K241="Offer",IF(O241="","","Offer decision"),IF(AND(M241&lt;&gt;"",N241=""),"Online assessment",IF(AND(J241="",I241&lt;&gt;""),"Application","")))))</f>
        <v/>
      </c>
      <c r="R241" s="5">
        <f>IF(P241="","",P241-TODAY())</f>
        <v/>
      </c>
      <c r="S241" s="5">
        <f>IF(A241="","",IF(AND(Q241&lt;&gt;"",R241&lt;0),"Missed: "&amp;Q241,IF(AND(Q241&lt;&gt;"",R241=0),Q241&amp;" due today",IF(AND(Q241&lt;&gt;"",R241=1),Q241&amp;" due tomorrow",IF(AND(Q241&lt;&gt;"",R241&lt;=Settings!$B$3),Q241&amp;" due in "&amp;R241&amp;" days",IF(AND(K241="Saved",J241="",H241&lt;&gt;"",TODAY()-H241&gt;=Settings!$B$4),"Saved "&amp;(TODAY()-H241)&amp;" days ago: apply or drop it",IF(AND(K241="Applied",J241&lt;&gt;"",Q241="",TODAY()-J241&gt;=Settings!$B$5),"No reply in "&amp;(TODAY()-J241)&amp;" days: mark Ghosted?","")))))))</f>
        <v/>
      </c>
    </row>
    <row r="242">
      <c r="H242" s="3" t="n"/>
      <c r="I242" s="3" t="n"/>
      <c r="J242" s="3" t="n"/>
      <c r="M242" s="3" t="n"/>
      <c r="N242" s="3" t="n"/>
      <c r="O242" s="3" t="n"/>
      <c r="P242" s="4">
        <f>IF(Q242="","",IF(Q242="Offer decision",O242,IF(Q242="Online assessment",M242,I242)))</f>
        <v/>
      </c>
      <c r="Q242" s="5">
        <f>IF(A242="","",IF(OR(K242="Rejected",K242="Ghosted"),"",IF(K242="Offer",IF(O242="","","Offer decision"),IF(AND(M242&lt;&gt;"",N242=""),"Online assessment",IF(AND(J242="",I242&lt;&gt;""),"Application","")))))</f>
        <v/>
      </c>
      <c r="R242" s="5">
        <f>IF(P242="","",P242-TODAY())</f>
        <v/>
      </c>
      <c r="S242" s="5">
        <f>IF(A242="","",IF(AND(Q242&lt;&gt;"",R242&lt;0),"Missed: "&amp;Q242,IF(AND(Q242&lt;&gt;"",R242=0),Q242&amp;" due today",IF(AND(Q242&lt;&gt;"",R242=1),Q242&amp;" due tomorrow",IF(AND(Q242&lt;&gt;"",R242&lt;=Settings!$B$3),Q242&amp;" due in "&amp;R242&amp;" days",IF(AND(K242="Saved",J242="",H242&lt;&gt;"",TODAY()-H242&gt;=Settings!$B$4),"Saved "&amp;(TODAY()-H242)&amp;" days ago: apply or drop it",IF(AND(K242="Applied",J242&lt;&gt;"",Q242="",TODAY()-J242&gt;=Settings!$B$5),"No reply in "&amp;(TODAY()-J242)&amp;" days: mark Ghosted?","")))))))</f>
        <v/>
      </c>
    </row>
    <row r="243">
      <c r="H243" s="3" t="n"/>
      <c r="I243" s="3" t="n"/>
      <c r="J243" s="3" t="n"/>
      <c r="M243" s="3" t="n"/>
      <c r="N243" s="3" t="n"/>
      <c r="O243" s="3" t="n"/>
      <c r="P243" s="4">
        <f>IF(Q243="","",IF(Q243="Offer decision",O243,IF(Q243="Online assessment",M243,I243)))</f>
        <v/>
      </c>
      <c r="Q243" s="5">
        <f>IF(A243="","",IF(OR(K243="Rejected",K243="Ghosted"),"",IF(K243="Offer",IF(O243="","","Offer decision"),IF(AND(M243&lt;&gt;"",N243=""),"Online assessment",IF(AND(J243="",I243&lt;&gt;""),"Application","")))))</f>
        <v/>
      </c>
      <c r="R243" s="5">
        <f>IF(P243="","",P243-TODAY())</f>
        <v/>
      </c>
      <c r="S243" s="5">
        <f>IF(A243="","",IF(AND(Q243&lt;&gt;"",R243&lt;0),"Missed: "&amp;Q243,IF(AND(Q243&lt;&gt;"",R243=0),Q243&amp;" due today",IF(AND(Q243&lt;&gt;"",R243=1),Q243&amp;" due tomorrow",IF(AND(Q243&lt;&gt;"",R243&lt;=Settings!$B$3),Q243&amp;" due in "&amp;R243&amp;" days",IF(AND(K243="Saved",J243="",H243&lt;&gt;"",TODAY()-H243&gt;=Settings!$B$4),"Saved "&amp;(TODAY()-H243)&amp;" days ago: apply or drop it",IF(AND(K243="Applied",J243&lt;&gt;"",Q243="",TODAY()-J243&gt;=Settings!$B$5),"No reply in "&amp;(TODAY()-J243)&amp;" days: mark Ghosted?","")))))))</f>
        <v/>
      </c>
    </row>
    <row r="244">
      <c r="H244" s="3" t="n"/>
      <c r="I244" s="3" t="n"/>
      <c r="J244" s="3" t="n"/>
      <c r="M244" s="3" t="n"/>
      <c r="N244" s="3" t="n"/>
      <c r="O244" s="3" t="n"/>
      <c r="P244" s="4">
        <f>IF(Q244="","",IF(Q244="Offer decision",O244,IF(Q244="Online assessment",M244,I244)))</f>
        <v/>
      </c>
      <c r="Q244" s="5">
        <f>IF(A244="","",IF(OR(K244="Rejected",K244="Ghosted"),"",IF(K244="Offer",IF(O244="","","Offer decision"),IF(AND(M244&lt;&gt;"",N244=""),"Online assessment",IF(AND(J244="",I244&lt;&gt;""),"Application","")))))</f>
        <v/>
      </c>
      <c r="R244" s="5">
        <f>IF(P244="","",P244-TODAY())</f>
        <v/>
      </c>
      <c r="S244" s="5">
        <f>IF(A244="","",IF(AND(Q244&lt;&gt;"",R244&lt;0),"Missed: "&amp;Q244,IF(AND(Q244&lt;&gt;"",R244=0),Q244&amp;" due today",IF(AND(Q244&lt;&gt;"",R244=1),Q244&amp;" due tomorrow",IF(AND(Q244&lt;&gt;"",R244&lt;=Settings!$B$3),Q244&amp;" due in "&amp;R244&amp;" days",IF(AND(K244="Saved",J244="",H244&lt;&gt;"",TODAY()-H244&gt;=Settings!$B$4),"Saved "&amp;(TODAY()-H244)&amp;" days ago: apply or drop it",IF(AND(K244="Applied",J244&lt;&gt;"",Q244="",TODAY()-J244&gt;=Settings!$B$5),"No reply in "&amp;(TODAY()-J244)&amp;" days: mark Ghosted?","")))))))</f>
        <v/>
      </c>
    </row>
    <row r="245">
      <c r="H245" s="3" t="n"/>
      <c r="I245" s="3" t="n"/>
      <c r="J245" s="3" t="n"/>
      <c r="M245" s="3" t="n"/>
      <c r="N245" s="3" t="n"/>
      <c r="O245" s="3" t="n"/>
      <c r="P245" s="4">
        <f>IF(Q245="","",IF(Q245="Offer decision",O245,IF(Q245="Online assessment",M245,I245)))</f>
        <v/>
      </c>
      <c r="Q245" s="5">
        <f>IF(A245="","",IF(OR(K245="Rejected",K245="Ghosted"),"",IF(K245="Offer",IF(O245="","","Offer decision"),IF(AND(M245&lt;&gt;"",N245=""),"Online assessment",IF(AND(J245="",I245&lt;&gt;""),"Application","")))))</f>
        <v/>
      </c>
      <c r="R245" s="5">
        <f>IF(P245="","",P245-TODAY())</f>
        <v/>
      </c>
      <c r="S245" s="5">
        <f>IF(A245="","",IF(AND(Q245&lt;&gt;"",R245&lt;0),"Missed: "&amp;Q245,IF(AND(Q245&lt;&gt;"",R245=0),Q245&amp;" due today",IF(AND(Q245&lt;&gt;"",R245=1),Q245&amp;" due tomorrow",IF(AND(Q245&lt;&gt;"",R245&lt;=Settings!$B$3),Q245&amp;" due in "&amp;R245&amp;" days",IF(AND(K245="Saved",J245="",H245&lt;&gt;"",TODAY()-H245&gt;=Settings!$B$4),"Saved "&amp;(TODAY()-H245)&amp;" days ago: apply or drop it",IF(AND(K245="Applied",J245&lt;&gt;"",Q245="",TODAY()-J245&gt;=Settings!$B$5),"No reply in "&amp;(TODAY()-J245)&amp;" days: mark Ghosted?","")))))))</f>
        <v/>
      </c>
    </row>
    <row r="246">
      <c r="H246" s="3" t="n"/>
      <c r="I246" s="3" t="n"/>
      <c r="J246" s="3" t="n"/>
      <c r="M246" s="3" t="n"/>
      <c r="N246" s="3" t="n"/>
      <c r="O246" s="3" t="n"/>
      <c r="P246" s="4">
        <f>IF(Q246="","",IF(Q246="Offer decision",O246,IF(Q246="Online assessment",M246,I246)))</f>
        <v/>
      </c>
      <c r="Q246" s="5">
        <f>IF(A246="","",IF(OR(K246="Rejected",K246="Ghosted"),"",IF(K246="Offer",IF(O246="","","Offer decision"),IF(AND(M246&lt;&gt;"",N246=""),"Online assessment",IF(AND(J246="",I246&lt;&gt;""),"Application","")))))</f>
        <v/>
      </c>
      <c r="R246" s="5">
        <f>IF(P246="","",P246-TODAY())</f>
        <v/>
      </c>
      <c r="S246" s="5">
        <f>IF(A246="","",IF(AND(Q246&lt;&gt;"",R246&lt;0),"Missed: "&amp;Q246,IF(AND(Q246&lt;&gt;"",R246=0),Q246&amp;" due today",IF(AND(Q246&lt;&gt;"",R246=1),Q246&amp;" due tomorrow",IF(AND(Q246&lt;&gt;"",R246&lt;=Settings!$B$3),Q246&amp;" due in "&amp;R246&amp;" days",IF(AND(K246="Saved",J246="",H246&lt;&gt;"",TODAY()-H246&gt;=Settings!$B$4),"Saved "&amp;(TODAY()-H246)&amp;" days ago: apply or drop it",IF(AND(K246="Applied",J246&lt;&gt;"",Q246="",TODAY()-J246&gt;=Settings!$B$5),"No reply in "&amp;(TODAY()-J246)&amp;" days: mark Ghosted?","")))))))</f>
        <v/>
      </c>
    </row>
    <row r="247">
      <c r="H247" s="3" t="n"/>
      <c r="I247" s="3" t="n"/>
      <c r="J247" s="3" t="n"/>
      <c r="M247" s="3" t="n"/>
      <c r="N247" s="3" t="n"/>
      <c r="O247" s="3" t="n"/>
      <c r="P247" s="4">
        <f>IF(Q247="","",IF(Q247="Offer decision",O247,IF(Q247="Online assessment",M247,I247)))</f>
        <v/>
      </c>
      <c r="Q247" s="5">
        <f>IF(A247="","",IF(OR(K247="Rejected",K247="Ghosted"),"",IF(K247="Offer",IF(O247="","","Offer decision"),IF(AND(M247&lt;&gt;"",N247=""),"Online assessment",IF(AND(J247="",I247&lt;&gt;""),"Application","")))))</f>
        <v/>
      </c>
      <c r="R247" s="5">
        <f>IF(P247="","",P247-TODAY())</f>
        <v/>
      </c>
      <c r="S247" s="5">
        <f>IF(A247="","",IF(AND(Q247&lt;&gt;"",R247&lt;0),"Missed: "&amp;Q247,IF(AND(Q247&lt;&gt;"",R247=0),Q247&amp;" due today",IF(AND(Q247&lt;&gt;"",R247=1),Q247&amp;" due tomorrow",IF(AND(Q247&lt;&gt;"",R247&lt;=Settings!$B$3),Q247&amp;" due in "&amp;R247&amp;" days",IF(AND(K247="Saved",J247="",H247&lt;&gt;"",TODAY()-H247&gt;=Settings!$B$4),"Saved "&amp;(TODAY()-H247)&amp;" days ago: apply or drop it",IF(AND(K247="Applied",J247&lt;&gt;"",Q247="",TODAY()-J247&gt;=Settings!$B$5),"No reply in "&amp;(TODAY()-J247)&amp;" days: mark Ghosted?","")))))))</f>
        <v/>
      </c>
    </row>
    <row r="248">
      <c r="H248" s="3" t="n"/>
      <c r="I248" s="3" t="n"/>
      <c r="J248" s="3" t="n"/>
      <c r="M248" s="3" t="n"/>
      <c r="N248" s="3" t="n"/>
      <c r="O248" s="3" t="n"/>
      <c r="P248" s="4">
        <f>IF(Q248="","",IF(Q248="Offer decision",O248,IF(Q248="Online assessment",M248,I248)))</f>
        <v/>
      </c>
      <c r="Q248" s="5">
        <f>IF(A248="","",IF(OR(K248="Rejected",K248="Ghosted"),"",IF(K248="Offer",IF(O248="","","Offer decision"),IF(AND(M248&lt;&gt;"",N248=""),"Online assessment",IF(AND(J248="",I248&lt;&gt;""),"Application","")))))</f>
        <v/>
      </c>
      <c r="R248" s="5">
        <f>IF(P248="","",P248-TODAY())</f>
        <v/>
      </c>
      <c r="S248" s="5">
        <f>IF(A248="","",IF(AND(Q248&lt;&gt;"",R248&lt;0),"Missed: "&amp;Q248,IF(AND(Q248&lt;&gt;"",R248=0),Q248&amp;" due today",IF(AND(Q248&lt;&gt;"",R248=1),Q248&amp;" due tomorrow",IF(AND(Q248&lt;&gt;"",R248&lt;=Settings!$B$3),Q248&amp;" due in "&amp;R248&amp;" days",IF(AND(K248="Saved",J248="",H248&lt;&gt;"",TODAY()-H248&gt;=Settings!$B$4),"Saved "&amp;(TODAY()-H248)&amp;" days ago: apply or drop it",IF(AND(K248="Applied",J248&lt;&gt;"",Q248="",TODAY()-J248&gt;=Settings!$B$5),"No reply in "&amp;(TODAY()-J248)&amp;" days: mark Ghosted?","")))))))</f>
        <v/>
      </c>
    </row>
    <row r="249">
      <c r="H249" s="3" t="n"/>
      <c r="I249" s="3" t="n"/>
      <c r="J249" s="3" t="n"/>
      <c r="M249" s="3" t="n"/>
      <c r="N249" s="3" t="n"/>
      <c r="O249" s="3" t="n"/>
      <c r="P249" s="4">
        <f>IF(Q249="","",IF(Q249="Offer decision",O249,IF(Q249="Online assessment",M249,I249)))</f>
        <v/>
      </c>
      <c r="Q249" s="5">
        <f>IF(A249="","",IF(OR(K249="Rejected",K249="Ghosted"),"",IF(K249="Offer",IF(O249="","","Offer decision"),IF(AND(M249&lt;&gt;"",N249=""),"Online assessment",IF(AND(J249="",I249&lt;&gt;""),"Application","")))))</f>
        <v/>
      </c>
      <c r="R249" s="5">
        <f>IF(P249="","",P249-TODAY())</f>
        <v/>
      </c>
      <c r="S249" s="5">
        <f>IF(A249="","",IF(AND(Q249&lt;&gt;"",R249&lt;0),"Missed: "&amp;Q249,IF(AND(Q249&lt;&gt;"",R249=0),Q249&amp;" due today",IF(AND(Q249&lt;&gt;"",R249=1),Q249&amp;" due tomorrow",IF(AND(Q249&lt;&gt;"",R249&lt;=Settings!$B$3),Q249&amp;" due in "&amp;R249&amp;" days",IF(AND(K249="Saved",J249="",H249&lt;&gt;"",TODAY()-H249&gt;=Settings!$B$4),"Saved "&amp;(TODAY()-H249)&amp;" days ago: apply or drop it",IF(AND(K249="Applied",J249&lt;&gt;"",Q249="",TODAY()-J249&gt;=Settings!$B$5),"No reply in "&amp;(TODAY()-J249)&amp;" days: mark Ghosted?","")))))))</f>
        <v/>
      </c>
    </row>
    <row r="250">
      <c r="H250" s="3" t="n"/>
      <c r="I250" s="3" t="n"/>
      <c r="J250" s="3" t="n"/>
      <c r="M250" s="3" t="n"/>
      <c r="N250" s="3" t="n"/>
      <c r="O250" s="3" t="n"/>
      <c r="P250" s="4">
        <f>IF(Q250="","",IF(Q250="Offer decision",O250,IF(Q250="Online assessment",M250,I250)))</f>
        <v/>
      </c>
      <c r="Q250" s="5">
        <f>IF(A250="","",IF(OR(K250="Rejected",K250="Ghosted"),"",IF(K250="Offer",IF(O250="","","Offer decision"),IF(AND(M250&lt;&gt;"",N250=""),"Online assessment",IF(AND(J250="",I250&lt;&gt;""),"Application","")))))</f>
        <v/>
      </c>
      <c r="R250" s="5">
        <f>IF(P250="","",P250-TODAY())</f>
        <v/>
      </c>
      <c r="S250" s="5">
        <f>IF(A250="","",IF(AND(Q250&lt;&gt;"",R250&lt;0),"Missed: "&amp;Q250,IF(AND(Q250&lt;&gt;"",R250=0),Q250&amp;" due today",IF(AND(Q250&lt;&gt;"",R250=1),Q250&amp;" due tomorrow",IF(AND(Q250&lt;&gt;"",R250&lt;=Settings!$B$3),Q250&amp;" due in "&amp;R250&amp;" days",IF(AND(K250="Saved",J250="",H250&lt;&gt;"",TODAY()-H250&gt;=Settings!$B$4),"Saved "&amp;(TODAY()-H250)&amp;" days ago: apply or drop it",IF(AND(K250="Applied",J250&lt;&gt;"",Q250="",TODAY()-J250&gt;=Settings!$B$5),"No reply in "&amp;(TODAY()-J250)&amp;" days: mark Ghosted?","")))))))</f>
        <v/>
      </c>
    </row>
    <row r="251">
      <c r="H251" s="3" t="n"/>
      <c r="I251" s="3" t="n"/>
      <c r="J251" s="3" t="n"/>
      <c r="M251" s="3" t="n"/>
      <c r="N251" s="3" t="n"/>
      <c r="O251" s="3" t="n"/>
      <c r="P251" s="4">
        <f>IF(Q251="","",IF(Q251="Offer decision",O251,IF(Q251="Online assessment",M251,I251)))</f>
        <v/>
      </c>
      <c r="Q251" s="5">
        <f>IF(A251="","",IF(OR(K251="Rejected",K251="Ghosted"),"",IF(K251="Offer",IF(O251="","","Offer decision"),IF(AND(M251&lt;&gt;"",N251=""),"Online assessment",IF(AND(J251="",I251&lt;&gt;""),"Application","")))))</f>
        <v/>
      </c>
      <c r="R251" s="5">
        <f>IF(P251="","",P251-TODAY())</f>
        <v/>
      </c>
      <c r="S251" s="5">
        <f>IF(A251="","",IF(AND(Q251&lt;&gt;"",R251&lt;0),"Missed: "&amp;Q251,IF(AND(Q251&lt;&gt;"",R251=0),Q251&amp;" due today",IF(AND(Q251&lt;&gt;"",R251=1),Q251&amp;" due tomorrow",IF(AND(Q251&lt;&gt;"",R251&lt;=Settings!$B$3),Q251&amp;" due in "&amp;R251&amp;" days",IF(AND(K251="Saved",J251="",H251&lt;&gt;"",TODAY()-H251&gt;=Settings!$B$4),"Saved "&amp;(TODAY()-H251)&amp;" days ago: apply or drop it",IF(AND(K251="Applied",J251&lt;&gt;"",Q251="",TODAY()-J251&gt;=Settings!$B$5),"No reply in "&amp;(TODAY()-J251)&amp;" days: mark Ghosted?","")))))))</f>
        <v/>
      </c>
    </row>
    <row r="252">
      <c r="H252" s="3" t="n"/>
      <c r="I252" s="3" t="n"/>
      <c r="J252" s="3" t="n"/>
      <c r="M252" s="3" t="n"/>
      <c r="N252" s="3" t="n"/>
      <c r="O252" s="3" t="n"/>
      <c r="P252" s="4">
        <f>IF(Q252="","",IF(Q252="Offer decision",O252,IF(Q252="Online assessment",M252,I252)))</f>
        <v/>
      </c>
      <c r="Q252" s="5">
        <f>IF(A252="","",IF(OR(K252="Rejected",K252="Ghosted"),"",IF(K252="Offer",IF(O252="","","Offer decision"),IF(AND(M252&lt;&gt;"",N252=""),"Online assessment",IF(AND(J252="",I252&lt;&gt;""),"Application","")))))</f>
        <v/>
      </c>
      <c r="R252" s="5">
        <f>IF(P252="","",P252-TODAY())</f>
        <v/>
      </c>
      <c r="S252" s="5">
        <f>IF(A252="","",IF(AND(Q252&lt;&gt;"",R252&lt;0),"Missed: "&amp;Q252,IF(AND(Q252&lt;&gt;"",R252=0),Q252&amp;" due today",IF(AND(Q252&lt;&gt;"",R252=1),Q252&amp;" due tomorrow",IF(AND(Q252&lt;&gt;"",R252&lt;=Settings!$B$3),Q252&amp;" due in "&amp;R252&amp;" days",IF(AND(K252="Saved",J252="",H252&lt;&gt;"",TODAY()-H252&gt;=Settings!$B$4),"Saved "&amp;(TODAY()-H252)&amp;" days ago: apply or drop it",IF(AND(K252="Applied",J252&lt;&gt;"",Q252="",TODAY()-J252&gt;=Settings!$B$5),"No reply in "&amp;(TODAY()-J252)&amp;" days: mark Ghosted?","")))))))</f>
        <v/>
      </c>
    </row>
    <row r="253">
      <c r="H253" s="3" t="n"/>
      <c r="I253" s="3" t="n"/>
      <c r="J253" s="3" t="n"/>
      <c r="M253" s="3" t="n"/>
      <c r="N253" s="3" t="n"/>
      <c r="O253" s="3" t="n"/>
      <c r="P253" s="4">
        <f>IF(Q253="","",IF(Q253="Offer decision",O253,IF(Q253="Online assessment",M253,I253)))</f>
        <v/>
      </c>
      <c r="Q253" s="5">
        <f>IF(A253="","",IF(OR(K253="Rejected",K253="Ghosted"),"",IF(K253="Offer",IF(O253="","","Offer decision"),IF(AND(M253&lt;&gt;"",N253=""),"Online assessment",IF(AND(J253="",I253&lt;&gt;""),"Application","")))))</f>
        <v/>
      </c>
      <c r="R253" s="5">
        <f>IF(P253="","",P253-TODAY())</f>
        <v/>
      </c>
      <c r="S253" s="5">
        <f>IF(A253="","",IF(AND(Q253&lt;&gt;"",R253&lt;0),"Missed: "&amp;Q253,IF(AND(Q253&lt;&gt;"",R253=0),Q253&amp;" due today",IF(AND(Q253&lt;&gt;"",R253=1),Q253&amp;" due tomorrow",IF(AND(Q253&lt;&gt;"",R253&lt;=Settings!$B$3),Q253&amp;" due in "&amp;R253&amp;" days",IF(AND(K253="Saved",J253="",H253&lt;&gt;"",TODAY()-H253&gt;=Settings!$B$4),"Saved "&amp;(TODAY()-H253)&amp;" days ago: apply or drop it",IF(AND(K253="Applied",J253&lt;&gt;"",Q253="",TODAY()-J253&gt;=Settings!$B$5),"No reply in "&amp;(TODAY()-J253)&amp;" days: mark Ghosted?","")))))))</f>
        <v/>
      </c>
    </row>
    <row r="254">
      <c r="H254" s="3" t="n"/>
      <c r="I254" s="3" t="n"/>
      <c r="J254" s="3" t="n"/>
      <c r="M254" s="3" t="n"/>
      <c r="N254" s="3" t="n"/>
      <c r="O254" s="3" t="n"/>
      <c r="P254" s="4">
        <f>IF(Q254="","",IF(Q254="Offer decision",O254,IF(Q254="Online assessment",M254,I254)))</f>
        <v/>
      </c>
      <c r="Q254" s="5">
        <f>IF(A254="","",IF(OR(K254="Rejected",K254="Ghosted"),"",IF(K254="Offer",IF(O254="","","Offer decision"),IF(AND(M254&lt;&gt;"",N254=""),"Online assessment",IF(AND(J254="",I254&lt;&gt;""),"Application","")))))</f>
        <v/>
      </c>
      <c r="R254" s="5">
        <f>IF(P254="","",P254-TODAY())</f>
        <v/>
      </c>
      <c r="S254" s="5">
        <f>IF(A254="","",IF(AND(Q254&lt;&gt;"",R254&lt;0),"Missed: "&amp;Q254,IF(AND(Q254&lt;&gt;"",R254=0),Q254&amp;" due today",IF(AND(Q254&lt;&gt;"",R254=1),Q254&amp;" due tomorrow",IF(AND(Q254&lt;&gt;"",R254&lt;=Settings!$B$3),Q254&amp;" due in "&amp;R254&amp;" days",IF(AND(K254="Saved",J254="",H254&lt;&gt;"",TODAY()-H254&gt;=Settings!$B$4),"Saved "&amp;(TODAY()-H254)&amp;" days ago: apply or drop it",IF(AND(K254="Applied",J254&lt;&gt;"",Q254="",TODAY()-J254&gt;=Settings!$B$5),"No reply in "&amp;(TODAY()-J254)&amp;" days: mark Ghosted?","")))))))</f>
        <v/>
      </c>
    </row>
    <row r="255">
      <c r="H255" s="3" t="n"/>
      <c r="I255" s="3" t="n"/>
      <c r="J255" s="3" t="n"/>
      <c r="M255" s="3" t="n"/>
      <c r="N255" s="3" t="n"/>
      <c r="O255" s="3" t="n"/>
      <c r="P255" s="4">
        <f>IF(Q255="","",IF(Q255="Offer decision",O255,IF(Q255="Online assessment",M255,I255)))</f>
        <v/>
      </c>
      <c r="Q255" s="5">
        <f>IF(A255="","",IF(OR(K255="Rejected",K255="Ghosted"),"",IF(K255="Offer",IF(O255="","","Offer decision"),IF(AND(M255&lt;&gt;"",N255=""),"Online assessment",IF(AND(J255="",I255&lt;&gt;""),"Application","")))))</f>
        <v/>
      </c>
      <c r="R255" s="5">
        <f>IF(P255="","",P255-TODAY())</f>
        <v/>
      </c>
      <c r="S255" s="5">
        <f>IF(A255="","",IF(AND(Q255&lt;&gt;"",R255&lt;0),"Missed: "&amp;Q255,IF(AND(Q255&lt;&gt;"",R255=0),Q255&amp;" due today",IF(AND(Q255&lt;&gt;"",R255=1),Q255&amp;" due tomorrow",IF(AND(Q255&lt;&gt;"",R255&lt;=Settings!$B$3),Q255&amp;" due in "&amp;R255&amp;" days",IF(AND(K255="Saved",J255="",H255&lt;&gt;"",TODAY()-H255&gt;=Settings!$B$4),"Saved "&amp;(TODAY()-H255)&amp;" days ago: apply or drop it",IF(AND(K255="Applied",J255&lt;&gt;"",Q255="",TODAY()-J255&gt;=Settings!$B$5),"No reply in "&amp;(TODAY()-J255)&amp;" days: mark Ghosted?","")))))))</f>
        <v/>
      </c>
    </row>
    <row r="256">
      <c r="H256" s="3" t="n"/>
      <c r="I256" s="3" t="n"/>
      <c r="J256" s="3" t="n"/>
      <c r="M256" s="3" t="n"/>
      <c r="N256" s="3" t="n"/>
      <c r="O256" s="3" t="n"/>
      <c r="P256" s="4">
        <f>IF(Q256="","",IF(Q256="Offer decision",O256,IF(Q256="Online assessment",M256,I256)))</f>
        <v/>
      </c>
      <c r="Q256" s="5">
        <f>IF(A256="","",IF(OR(K256="Rejected",K256="Ghosted"),"",IF(K256="Offer",IF(O256="","","Offer decision"),IF(AND(M256&lt;&gt;"",N256=""),"Online assessment",IF(AND(J256="",I256&lt;&gt;""),"Application","")))))</f>
        <v/>
      </c>
      <c r="R256" s="5">
        <f>IF(P256="","",P256-TODAY())</f>
        <v/>
      </c>
      <c r="S256" s="5">
        <f>IF(A256="","",IF(AND(Q256&lt;&gt;"",R256&lt;0),"Missed: "&amp;Q256,IF(AND(Q256&lt;&gt;"",R256=0),Q256&amp;" due today",IF(AND(Q256&lt;&gt;"",R256=1),Q256&amp;" due tomorrow",IF(AND(Q256&lt;&gt;"",R256&lt;=Settings!$B$3),Q256&amp;" due in "&amp;R256&amp;" days",IF(AND(K256="Saved",J256="",H256&lt;&gt;"",TODAY()-H256&gt;=Settings!$B$4),"Saved "&amp;(TODAY()-H256)&amp;" days ago: apply or drop it",IF(AND(K256="Applied",J256&lt;&gt;"",Q256="",TODAY()-J256&gt;=Settings!$B$5),"No reply in "&amp;(TODAY()-J256)&amp;" days: mark Ghosted?","")))))))</f>
        <v/>
      </c>
    </row>
    <row r="257">
      <c r="H257" s="3" t="n"/>
      <c r="I257" s="3" t="n"/>
      <c r="J257" s="3" t="n"/>
      <c r="M257" s="3" t="n"/>
      <c r="N257" s="3" t="n"/>
      <c r="O257" s="3" t="n"/>
      <c r="P257" s="4">
        <f>IF(Q257="","",IF(Q257="Offer decision",O257,IF(Q257="Online assessment",M257,I257)))</f>
        <v/>
      </c>
      <c r="Q257" s="5">
        <f>IF(A257="","",IF(OR(K257="Rejected",K257="Ghosted"),"",IF(K257="Offer",IF(O257="","","Offer decision"),IF(AND(M257&lt;&gt;"",N257=""),"Online assessment",IF(AND(J257="",I257&lt;&gt;""),"Application","")))))</f>
        <v/>
      </c>
      <c r="R257" s="5">
        <f>IF(P257="","",P257-TODAY())</f>
        <v/>
      </c>
      <c r="S257" s="5">
        <f>IF(A257="","",IF(AND(Q257&lt;&gt;"",R257&lt;0),"Missed: "&amp;Q257,IF(AND(Q257&lt;&gt;"",R257=0),Q257&amp;" due today",IF(AND(Q257&lt;&gt;"",R257=1),Q257&amp;" due tomorrow",IF(AND(Q257&lt;&gt;"",R257&lt;=Settings!$B$3),Q257&amp;" due in "&amp;R257&amp;" days",IF(AND(K257="Saved",J257="",H257&lt;&gt;"",TODAY()-H257&gt;=Settings!$B$4),"Saved "&amp;(TODAY()-H257)&amp;" days ago: apply or drop it",IF(AND(K257="Applied",J257&lt;&gt;"",Q257="",TODAY()-J257&gt;=Settings!$B$5),"No reply in "&amp;(TODAY()-J257)&amp;" days: mark Ghosted?","")))))))</f>
        <v/>
      </c>
    </row>
    <row r="258">
      <c r="H258" s="3" t="n"/>
      <c r="I258" s="3" t="n"/>
      <c r="J258" s="3" t="n"/>
      <c r="M258" s="3" t="n"/>
      <c r="N258" s="3" t="n"/>
      <c r="O258" s="3" t="n"/>
      <c r="P258" s="4">
        <f>IF(Q258="","",IF(Q258="Offer decision",O258,IF(Q258="Online assessment",M258,I258)))</f>
        <v/>
      </c>
      <c r="Q258" s="5">
        <f>IF(A258="","",IF(OR(K258="Rejected",K258="Ghosted"),"",IF(K258="Offer",IF(O258="","","Offer decision"),IF(AND(M258&lt;&gt;"",N258=""),"Online assessment",IF(AND(J258="",I258&lt;&gt;""),"Application","")))))</f>
        <v/>
      </c>
      <c r="R258" s="5">
        <f>IF(P258="","",P258-TODAY())</f>
        <v/>
      </c>
      <c r="S258" s="5">
        <f>IF(A258="","",IF(AND(Q258&lt;&gt;"",R258&lt;0),"Missed: "&amp;Q258,IF(AND(Q258&lt;&gt;"",R258=0),Q258&amp;" due today",IF(AND(Q258&lt;&gt;"",R258=1),Q258&amp;" due tomorrow",IF(AND(Q258&lt;&gt;"",R258&lt;=Settings!$B$3),Q258&amp;" due in "&amp;R258&amp;" days",IF(AND(K258="Saved",J258="",H258&lt;&gt;"",TODAY()-H258&gt;=Settings!$B$4),"Saved "&amp;(TODAY()-H258)&amp;" days ago: apply or drop it",IF(AND(K258="Applied",J258&lt;&gt;"",Q258="",TODAY()-J258&gt;=Settings!$B$5),"No reply in "&amp;(TODAY()-J258)&amp;" days: mark Ghosted?","")))))))</f>
        <v/>
      </c>
    </row>
    <row r="259">
      <c r="H259" s="3" t="n"/>
      <c r="I259" s="3" t="n"/>
      <c r="J259" s="3" t="n"/>
      <c r="M259" s="3" t="n"/>
      <c r="N259" s="3" t="n"/>
      <c r="O259" s="3" t="n"/>
      <c r="P259" s="4">
        <f>IF(Q259="","",IF(Q259="Offer decision",O259,IF(Q259="Online assessment",M259,I259)))</f>
        <v/>
      </c>
      <c r="Q259" s="5">
        <f>IF(A259="","",IF(OR(K259="Rejected",K259="Ghosted"),"",IF(K259="Offer",IF(O259="","","Offer decision"),IF(AND(M259&lt;&gt;"",N259=""),"Online assessment",IF(AND(J259="",I259&lt;&gt;""),"Application","")))))</f>
        <v/>
      </c>
      <c r="R259" s="5">
        <f>IF(P259="","",P259-TODAY())</f>
        <v/>
      </c>
      <c r="S259" s="5">
        <f>IF(A259="","",IF(AND(Q259&lt;&gt;"",R259&lt;0),"Missed: "&amp;Q259,IF(AND(Q259&lt;&gt;"",R259=0),Q259&amp;" due today",IF(AND(Q259&lt;&gt;"",R259=1),Q259&amp;" due tomorrow",IF(AND(Q259&lt;&gt;"",R259&lt;=Settings!$B$3),Q259&amp;" due in "&amp;R259&amp;" days",IF(AND(K259="Saved",J259="",H259&lt;&gt;"",TODAY()-H259&gt;=Settings!$B$4),"Saved "&amp;(TODAY()-H259)&amp;" days ago: apply or drop it",IF(AND(K259="Applied",J259&lt;&gt;"",Q259="",TODAY()-J259&gt;=Settings!$B$5),"No reply in "&amp;(TODAY()-J259)&amp;" days: mark Ghosted?","")))))))</f>
        <v/>
      </c>
    </row>
    <row r="260">
      <c r="H260" s="3" t="n"/>
      <c r="I260" s="3" t="n"/>
      <c r="J260" s="3" t="n"/>
      <c r="M260" s="3" t="n"/>
      <c r="N260" s="3" t="n"/>
      <c r="O260" s="3" t="n"/>
      <c r="P260" s="4">
        <f>IF(Q260="","",IF(Q260="Offer decision",O260,IF(Q260="Online assessment",M260,I260)))</f>
        <v/>
      </c>
      <c r="Q260" s="5">
        <f>IF(A260="","",IF(OR(K260="Rejected",K260="Ghosted"),"",IF(K260="Offer",IF(O260="","","Offer decision"),IF(AND(M260&lt;&gt;"",N260=""),"Online assessment",IF(AND(J260="",I260&lt;&gt;""),"Application","")))))</f>
        <v/>
      </c>
      <c r="R260" s="5">
        <f>IF(P260="","",P260-TODAY())</f>
        <v/>
      </c>
      <c r="S260" s="5">
        <f>IF(A260="","",IF(AND(Q260&lt;&gt;"",R260&lt;0),"Missed: "&amp;Q260,IF(AND(Q260&lt;&gt;"",R260=0),Q260&amp;" due today",IF(AND(Q260&lt;&gt;"",R260=1),Q260&amp;" due tomorrow",IF(AND(Q260&lt;&gt;"",R260&lt;=Settings!$B$3),Q260&amp;" due in "&amp;R260&amp;" days",IF(AND(K260="Saved",J260="",H260&lt;&gt;"",TODAY()-H260&gt;=Settings!$B$4),"Saved "&amp;(TODAY()-H260)&amp;" days ago: apply or drop it",IF(AND(K260="Applied",J260&lt;&gt;"",Q260="",TODAY()-J260&gt;=Settings!$B$5),"No reply in "&amp;(TODAY()-J260)&amp;" days: mark Ghosted?","")))))))</f>
        <v/>
      </c>
    </row>
    <row r="261">
      <c r="H261" s="3" t="n"/>
      <c r="I261" s="3" t="n"/>
      <c r="J261" s="3" t="n"/>
      <c r="M261" s="3" t="n"/>
      <c r="N261" s="3" t="n"/>
      <c r="O261" s="3" t="n"/>
      <c r="P261" s="4">
        <f>IF(Q261="","",IF(Q261="Offer decision",O261,IF(Q261="Online assessment",M261,I261)))</f>
        <v/>
      </c>
      <c r="Q261" s="5">
        <f>IF(A261="","",IF(OR(K261="Rejected",K261="Ghosted"),"",IF(K261="Offer",IF(O261="","","Offer decision"),IF(AND(M261&lt;&gt;"",N261=""),"Online assessment",IF(AND(J261="",I261&lt;&gt;""),"Application","")))))</f>
        <v/>
      </c>
      <c r="R261" s="5">
        <f>IF(P261="","",P261-TODAY())</f>
        <v/>
      </c>
      <c r="S261" s="5">
        <f>IF(A261="","",IF(AND(Q261&lt;&gt;"",R261&lt;0),"Missed: "&amp;Q261,IF(AND(Q261&lt;&gt;"",R261=0),Q261&amp;" due today",IF(AND(Q261&lt;&gt;"",R261=1),Q261&amp;" due tomorrow",IF(AND(Q261&lt;&gt;"",R261&lt;=Settings!$B$3),Q261&amp;" due in "&amp;R261&amp;" days",IF(AND(K261="Saved",J261="",H261&lt;&gt;"",TODAY()-H261&gt;=Settings!$B$4),"Saved "&amp;(TODAY()-H261)&amp;" days ago: apply or drop it",IF(AND(K261="Applied",J261&lt;&gt;"",Q261="",TODAY()-J261&gt;=Settings!$B$5),"No reply in "&amp;(TODAY()-J261)&amp;" days: mark Ghosted?","")))))))</f>
        <v/>
      </c>
    </row>
    <row r="262">
      <c r="H262" s="3" t="n"/>
      <c r="I262" s="3" t="n"/>
      <c r="J262" s="3" t="n"/>
      <c r="M262" s="3" t="n"/>
      <c r="N262" s="3" t="n"/>
      <c r="O262" s="3" t="n"/>
      <c r="P262" s="4">
        <f>IF(Q262="","",IF(Q262="Offer decision",O262,IF(Q262="Online assessment",M262,I262)))</f>
        <v/>
      </c>
      <c r="Q262" s="5">
        <f>IF(A262="","",IF(OR(K262="Rejected",K262="Ghosted"),"",IF(K262="Offer",IF(O262="","","Offer decision"),IF(AND(M262&lt;&gt;"",N262=""),"Online assessment",IF(AND(J262="",I262&lt;&gt;""),"Application","")))))</f>
        <v/>
      </c>
      <c r="R262" s="5">
        <f>IF(P262="","",P262-TODAY())</f>
        <v/>
      </c>
      <c r="S262" s="5">
        <f>IF(A262="","",IF(AND(Q262&lt;&gt;"",R262&lt;0),"Missed: "&amp;Q262,IF(AND(Q262&lt;&gt;"",R262=0),Q262&amp;" due today",IF(AND(Q262&lt;&gt;"",R262=1),Q262&amp;" due tomorrow",IF(AND(Q262&lt;&gt;"",R262&lt;=Settings!$B$3),Q262&amp;" due in "&amp;R262&amp;" days",IF(AND(K262="Saved",J262="",H262&lt;&gt;"",TODAY()-H262&gt;=Settings!$B$4),"Saved "&amp;(TODAY()-H262)&amp;" days ago: apply or drop it",IF(AND(K262="Applied",J262&lt;&gt;"",Q262="",TODAY()-J262&gt;=Settings!$B$5),"No reply in "&amp;(TODAY()-J262)&amp;" days: mark Ghosted?","")))))))</f>
        <v/>
      </c>
    </row>
    <row r="263">
      <c r="H263" s="3" t="n"/>
      <c r="I263" s="3" t="n"/>
      <c r="J263" s="3" t="n"/>
      <c r="M263" s="3" t="n"/>
      <c r="N263" s="3" t="n"/>
      <c r="O263" s="3" t="n"/>
      <c r="P263" s="4">
        <f>IF(Q263="","",IF(Q263="Offer decision",O263,IF(Q263="Online assessment",M263,I263)))</f>
        <v/>
      </c>
      <c r="Q263" s="5">
        <f>IF(A263="","",IF(OR(K263="Rejected",K263="Ghosted"),"",IF(K263="Offer",IF(O263="","","Offer decision"),IF(AND(M263&lt;&gt;"",N263=""),"Online assessment",IF(AND(J263="",I263&lt;&gt;""),"Application","")))))</f>
        <v/>
      </c>
      <c r="R263" s="5">
        <f>IF(P263="","",P263-TODAY())</f>
        <v/>
      </c>
      <c r="S263" s="5">
        <f>IF(A263="","",IF(AND(Q263&lt;&gt;"",R263&lt;0),"Missed: "&amp;Q263,IF(AND(Q263&lt;&gt;"",R263=0),Q263&amp;" due today",IF(AND(Q263&lt;&gt;"",R263=1),Q263&amp;" due tomorrow",IF(AND(Q263&lt;&gt;"",R263&lt;=Settings!$B$3),Q263&amp;" due in "&amp;R263&amp;" days",IF(AND(K263="Saved",J263="",H263&lt;&gt;"",TODAY()-H263&gt;=Settings!$B$4),"Saved "&amp;(TODAY()-H263)&amp;" days ago: apply or drop it",IF(AND(K263="Applied",J263&lt;&gt;"",Q263="",TODAY()-J263&gt;=Settings!$B$5),"No reply in "&amp;(TODAY()-J263)&amp;" days: mark Ghosted?","")))))))</f>
        <v/>
      </c>
    </row>
    <row r="264">
      <c r="H264" s="3" t="n"/>
      <c r="I264" s="3" t="n"/>
      <c r="J264" s="3" t="n"/>
      <c r="M264" s="3" t="n"/>
      <c r="N264" s="3" t="n"/>
      <c r="O264" s="3" t="n"/>
      <c r="P264" s="4">
        <f>IF(Q264="","",IF(Q264="Offer decision",O264,IF(Q264="Online assessment",M264,I264)))</f>
        <v/>
      </c>
      <c r="Q264" s="5">
        <f>IF(A264="","",IF(OR(K264="Rejected",K264="Ghosted"),"",IF(K264="Offer",IF(O264="","","Offer decision"),IF(AND(M264&lt;&gt;"",N264=""),"Online assessment",IF(AND(J264="",I264&lt;&gt;""),"Application","")))))</f>
        <v/>
      </c>
      <c r="R264" s="5">
        <f>IF(P264="","",P264-TODAY())</f>
        <v/>
      </c>
      <c r="S264" s="5">
        <f>IF(A264="","",IF(AND(Q264&lt;&gt;"",R264&lt;0),"Missed: "&amp;Q264,IF(AND(Q264&lt;&gt;"",R264=0),Q264&amp;" due today",IF(AND(Q264&lt;&gt;"",R264=1),Q264&amp;" due tomorrow",IF(AND(Q264&lt;&gt;"",R264&lt;=Settings!$B$3),Q264&amp;" due in "&amp;R264&amp;" days",IF(AND(K264="Saved",J264="",H264&lt;&gt;"",TODAY()-H264&gt;=Settings!$B$4),"Saved "&amp;(TODAY()-H264)&amp;" days ago: apply or drop it",IF(AND(K264="Applied",J264&lt;&gt;"",Q264="",TODAY()-J264&gt;=Settings!$B$5),"No reply in "&amp;(TODAY()-J264)&amp;" days: mark Ghosted?","")))))))</f>
        <v/>
      </c>
    </row>
    <row r="265">
      <c r="H265" s="3" t="n"/>
      <c r="I265" s="3" t="n"/>
      <c r="J265" s="3" t="n"/>
      <c r="M265" s="3" t="n"/>
      <c r="N265" s="3" t="n"/>
      <c r="O265" s="3" t="n"/>
      <c r="P265" s="4">
        <f>IF(Q265="","",IF(Q265="Offer decision",O265,IF(Q265="Online assessment",M265,I265)))</f>
        <v/>
      </c>
      <c r="Q265" s="5">
        <f>IF(A265="","",IF(OR(K265="Rejected",K265="Ghosted"),"",IF(K265="Offer",IF(O265="","","Offer decision"),IF(AND(M265&lt;&gt;"",N265=""),"Online assessment",IF(AND(J265="",I265&lt;&gt;""),"Application","")))))</f>
        <v/>
      </c>
      <c r="R265" s="5">
        <f>IF(P265="","",P265-TODAY())</f>
        <v/>
      </c>
      <c r="S265" s="5">
        <f>IF(A265="","",IF(AND(Q265&lt;&gt;"",R265&lt;0),"Missed: "&amp;Q265,IF(AND(Q265&lt;&gt;"",R265=0),Q265&amp;" due today",IF(AND(Q265&lt;&gt;"",R265=1),Q265&amp;" due tomorrow",IF(AND(Q265&lt;&gt;"",R265&lt;=Settings!$B$3),Q265&amp;" due in "&amp;R265&amp;" days",IF(AND(K265="Saved",J265="",H265&lt;&gt;"",TODAY()-H265&gt;=Settings!$B$4),"Saved "&amp;(TODAY()-H265)&amp;" days ago: apply or drop it",IF(AND(K265="Applied",J265&lt;&gt;"",Q265="",TODAY()-J265&gt;=Settings!$B$5),"No reply in "&amp;(TODAY()-J265)&amp;" days: mark Ghosted?","")))))))</f>
        <v/>
      </c>
    </row>
    <row r="266">
      <c r="H266" s="3" t="n"/>
      <c r="I266" s="3" t="n"/>
      <c r="J266" s="3" t="n"/>
      <c r="M266" s="3" t="n"/>
      <c r="N266" s="3" t="n"/>
      <c r="O266" s="3" t="n"/>
      <c r="P266" s="4">
        <f>IF(Q266="","",IF(Q266="Offer decision",O266,IF(Q266="Online assessment",M266,I266)))</f>
        <v/>
      </c>
      <c r="Q266" s="5">
        <f>IF(A266="","",IF(OR(K266="Rejected",K266="Ghosted"),"",IF(K266="Offer",IF(O266="","","Offer decision"),IF(AND(M266&lt;&gt;"",N266=""),"Online assessment",IF(AND(J266="",I266&lt;&gt;""),"Application","")))))</f>
        <v/>
      </c>
      <c r="R266" s="5">
        <f>IF(P266="","",P266-TODAY())</f>
        <v/>
      </c>
      <c r="S266" s="5">
        <f>IF(A266="","",IF(AND(Q266&lt;&gt;"",R266&lt;0),"Missed: "&amp;Q266,IF(AND(Q266&lt;&gt;"",R266=0),Q266&amp;" due today",IF(AND(Q266&lt;&gt;"",R266=1),Q266&amp;" due tomorrow",IF(AND(Q266&lt;&gt;"",R266&lt;=Settings!$B$3),Q266&amp;" due in "&amp;R266&amp;" days",IF(AND(K266="Saved",J266="",H266&lt;&gt;"",TODAY()-H266&gt;=Settings!$B$4),"Saved "&amp;(TODAY()-H266)&amp;" days ago: apply or drop it",IF(AND(K266="Applied",J266&lt;&gt;"",Q266="",TODAY()-J266&gt;=Settings!$B$5),"No reply in "&amp;(TODAY()-J266)&amp;" days: mark Ghosted?","")))))))</f>
        <v/>
      </c>
    </row>
    <row r="267">
      <c r="H267" s="3" t="n"/>
      <c r="I267" s="3" t="n"/>
      <c r="J267" s="3" t="n"/>
      <c r="M267" s="3" t="n"/>
      <c r="N267" s="3" t="n"/>
      <c r="O267" s="3" t="n"/>
      <c r="P267" s="4">
        <f>IF(Q267="","",IF(Q267="Offer decision",O267,IF(Q267="Online assessment",M267,I267)))</f>
        <v/>
      </c>
      <c r="Q267" s="5">
        <f>IF(A267="","",IF(OR(K267="Rejected",K267="Ghosted"),"",IF(K267="Offer",IF(O267="","","Offer decision"),IF(AND(M267&lt;&gt;"",N267=""),"Online assessment",IF(AND(J267="",I267&lt;&gt;""),"Application","")))))</f>
        <v/>
      </c>
      <c r="R267" s="5">
        <f>IF(P267="","",P267-TODAY())</f>
        <v/>
      </c>
      <c r="S267" s="5">
        <f>IF(A267="","",IF(AND(Q267&lt;&gt;"",R267&lt;0),"Missed: "&amp;Q267,IF(AND(Q267&lt;&gt;"",R267=0),Q267&amp;" due today",IF(AND(Q267&lt;&gt;"",R267=1),Q267&amp;" due tomorrow",IF(AND(Q267&lt;&gt;"",R267&lt;=Settings!$B$3),Q267&amp;" due in "&amp;R267&amp;" days",IF(AND(K267="Saved",J267="",H267&lt;&gt;"",TODAY()-H267&gt;=Settings!$B$4),"Saved "&amp;(TODAY()-H267)&amp;" days ago: apply or drop it",IF(AND(K267="Applied",J267&lt;&gt;"",Q267="",TODAY()-J267&gt;=Settings!$B$5),"No reply in "&amp;(TODAY()-J267)&amp;" days: mark Ghosted?","")))))))</f>
        <v/>
      </c>
    </row>
    <row r="268">
      <c r="H268" s="3" t="n"/>
      <c r="I268" s="3" t="n"/>
      <c r="J268" s="3" t="n"/>
      <c r="M268" s="3" t="n"/>
      <c r="N268" s="3" t="n"/>
      <c r="O268" s="3" t="n"/>
      <c r="P268" s="4">
        <f>IF(Q268="","",IF(Q268="Offer decision",O268,IF(Q268="Online assessment",M268,I268)))</f>
        <v/>
      </c>
      <c r="Q268" s="5">
        <f>IF(A268="","",IF(OR(K268="Rejected",K268="Ghosted"),"",IF(K268="Offer",IF(O268="","","Offer decision"),IF(AND(M268&lt;&gt;"",N268=""),"Online assessment",IF(AND(J268="",I268&lt;&gt;""),"Application","")))))</f>
        <v/>
      </c>
      <c r="R268" s="5">
        <f>IF(P268="","",P268-TODAY())</f>
        <v/>
      </c>
      <c r="S268" s="5">
        <f>IF(A268="","",IF(AND(Q268&lt;&gt;"",R268&lt;0),"Missed: "&amp;Q268,IF(AND(Q268&lt;&gt;"",R268=0),Q268&amp;" due today",IF(AND(Q268&lt;&gt;"",R268=1),Q268&amp;" due tomorrow",IF(AND(Q268&lt;&gt;"",R268&lt;=Settings!$B$3),Q268&amp;" due in "&amp;R268&amp;" days",IF(AND(K268="Saved",J268="",H268&lt;&gt;"",TODAY()-H268&gt;=Settings!$B$4),"Saved "&amp;(TODAY()-H268)&amp;" days ago: apply or drop it",IF(AND(K268="Applied",J268&lt;&gt;"",Q268="",TODAY()-J268&gt;=Settings!$B$5),"No reply in "&amp;(TODAY()-J268)&amp;" days: mark Ghosted?","")))))))</f>
        <v/>
      </c>
    </row>
    <row r="269">
      <c r="H269" s="3" t="n"/>
      <c r="I269" s="3" t="n"/>
      <c r="J269" s="3" t="n"/>
      <c r="M269" s="3" t="n"/>
      <c r="N269" s="3" t="n"/>
      <c r="O269" s="3" t="n"/>
      <c r="P269" s="4">
        <f>IF(Q269="","",IF(Q269="Offer decision",O269,IF(Q269="Online assessment",M269,I269)))</f>
        <v/>
      </c>
      <c r="Q269" s="5">
        <f>IF(A269="","",IF(OR(K269="Rejected",K269="Ghosted"),"",IF(K269="Offer",IF(O269="","","Offer decision"),IF(AND(M269&lt;&gt;"",N269=""),"Online assessment",IF(AND(J269="",I269&lt;&gt;""),"Application","")))))</f>
        <v/>
      </c>
      <c r="R269" s="5">
        <f>IF(P269="","",P269-TODAY())</f>
        <v/>
      </c>
      <c r="S269" s="5">
        <f>IF(A269="","",IF(AND(Q269&lt;&gt;"",R269&lt;0),"Missed: "&amp;Q269,IF(AND(Q269&lt;&gt;"",R269=0),Q269&amp;" due today",IF(AND(Q269&lt;&gt;"",R269=1),Q269&amp;" due tomorrow",IF(AND(Q269&lt;&gt;"",R269&lt;=Settings!$B$3),Q269&amp;" due in "&amp;R269&amp;" days",IF(AND(K269="Saved",J269="",H269&lt;&gt;"",TODAY()-H269&gt;=Settings!$B$4),"Saved "&amp;(TODAY()-H269)&amp;" days ago: apply or drop it",IF(AND(K269="Applied",J269&lt;&gt;"",Q269="",TODAY()-J269&gt;=Settings!$B$5),"No reply in "&amp;(TODAY()-J269)&amp;" days: mark Ghosted?","")))))))</f>
        <v/>
      </c>
    </row>
    <row r="270">
      <c r="H270" s="3" t="n"/>
      <c r="I270" s="3" t="n"/>
      <c r="J270" s="3" t="n"/>
      <c r="M270" s="3" t="n"/>
      <c r="N270" s="3" t="n"/>
      <c r="O270" s="3" t="n"/>
      <c r="P270" s="4">
        <f>IF(Q270="","",IF(Q270="Offer decision",O270,IF(Q270="Online assessment",M270,I270)))</f>
        <v/>
      </c>
      <c r="Q270" s="5">
        <f>IF(A270="","",IF(OR(K270="Rejected",K270="Ghosted"),"",IF(K270="Offer",IF(O270="","","Offer decision"),IF(AND(M270&lt;&gt;"",N270=""),"Online assessment",IF(AND(J270="",I270&lt;&gt;""),"Application","")))))</f>
        <v/>
      </c>
      <c r="R270" s="5">
        <f>IF(P270="","",P270-TODAY())</f>
        <v/>
      </c>
      <c r="S270" s="5">
        <f>IF(A270="","",IF(AND(Q270&lt;&gt;"",R270&lt;0),"Missed: "&amp;Q270,IF(AND(Q270&lt;&gt;"",R270=0),Q270&amp;" due today",IF(AND(Q270&lt;&gt;"",R270=1),Q270&amp;" due tomorrow",IF(AND(Q270&lt;&gt;"",R270&lt;=Settings!$B$3),Q270&amp;" due in "&amp;R270&amp;" days",IF(AND(K270="Saved",J270="",H270&lt;&gt;"",TODAY()-H270&gt;=Settings!$B$4),"Saved "&amp;(TODAY()-H270)&amp;" days ago: apply or drop it",IF(AND(K270="Applied",J270&lt;&gt;"",Q270="",TODAY()-J270&gt;=Settings!$B$5),"No reply in "&amp;(TODAY()-J270)&amp;" days: mark Ghosted?","")))))))</f>
        <v/>
      </c>
    </row>
    <row r="271">
      <c r="H271" s="3" t="n"/>
      <c r="I271" s="3" t="n"/>
      <c r="J271" s="3" t="n"/>
      <c r="M271" s="3" t="n"/>
      <c r="N271" s="3" t="n"/>
      <c r="O271" s="3" t="n"/>
      <c r="P271" s="4">
        <f>IF(Q271="","",IF(Q271="Offer decision",O271,IF(Q271="Online assessment",M271,I271)))</f>
        <v/>
      </c>
      <c r="Q271" s="5">
        <f>IF(A271="","",IF(OR(K271="Rejected",K271="Ghosted"),"",IF(K271="Offer",IF(O271="","","Offer decision"),IF(AND(M271&lt;&gt;"",N271=""),"Online assessment",IF(AND(J271="",I271&lt;&gt;""),"Application","")))))</f>
        <v/>
      </c>
      <c r="R271" s="5">
        <f>IF(P271="","",P271-TODAY())</f>
        <v/>
      </c>
      <c r="S271" s="5">
        <f>IF(A271="","",IF(AND(Q271&lt;&gt;"",R271&lt;0),"Missed: "&amp;Q271,IF(AND(Q271&lt;&gt;"",R271=0),Q271&amp;" due today",IF(AND(Q271&lt;&gt;"",R271=1),Q271&amp;" due tomorrow",IF(AND(Q271&lt;&gt;"",R271&lt;=Settings!$B$3),Q271&amp;" due in "&amp;R271&amp;" days",IF(AND(K271="Saved",J271="",H271&lt;&gt;"",TODAY()-H271&gt;=Settings!$B$4),"Saved "&amp;(TODAY()-H271)&amp;" days ago: apply or drop it",IF(AND(K271="Applied",J271&lt;&gt;"",Q271="",TODAY()-J271&gt;=Settings!$B$5),"No reply in "&amp;(TODAY()-J271)&amp;" days: mark Ghosted?","")))))))</f>
        <v/>
      </c>
    </row>
    <row r="272">
      <c r="H272" s="3" t="n"/>
      <c r="I272" s="3" t="n"/>
      <c r="J272" s="3" t="n"/>
      <c r="M272" s="3" t="n"/>
      <c r="N272" s="3" t="n"/>
      <c r="O272" s="3" t="n"/>
      <c r="P272" s="4">
        <f>IF(Q272="","",IF(Q272="Offer decision",O272,IF(Q272="Online assessment",M272,I272)))</f>
        <v/>
      </c>
      <c r="Q272" s="5">
        <f>IF(A272="","",IF(OR(K272="Rejected",K272="Ghosted"),"",IF(K272="Offer",IF(O272="","","Offer decision"),IF(AND(M272&lt;&gt;"",N272=""),"Online assessment",IF(AND(J272="",I272&lt;&gt;""),"Application","")))))</f>
        <v/>
      </c>
      <c r="R272" s="5">
        <f>IF(P272="","",P272-TODAY())</f>
        <v/>
      </c>
      <c r="S272" s="5">
        <f>IF(A272="","",IF(AND(Q272&lt;&gt;"",R272&lt;0),"Missed: "&amp;Q272,IF(AND(Q272&lt;&gt;"",R272=0),Q272&amp;" due today",IF(AND(Q272&lt;&gt;"",R272=1),Q272&amp;" due tomorrow",IF(AND(Q272&lt;&gt;"",R272&lt;=Settings!$B$3),Q272&amp;" due in "&amp;R272&amp;" days",IF(AND(K272="Saved",J272="",H272&lt;&gt;"",TODAY()-H272&gt;=Settings!$B$4),"Saved "&amp;(TODAY()-H272)&amp;" days ago: apply or drop it",IF(AND(K272="Applied",J272&lt;&gt;"",Q272="",TODAY()-J272&gt;=Settings!$B$5),"No reply in "&amp;(TODAY()-J272)&amp;" days: mark Ghosted?","")))))))</f>
        <v/>
      </c>
    </row>
    <row r="273">
      <c r="H273" s="3" t="n"/>
      <c r="I273" s="3" t="n"/>
      <c r="J273" s="3" t="n"/>
      <c r="M273" s="3" t="n"/>
      <c r="N273" s="3" t="n"/>
      <c r="O273" s="3" t="n"/>
      <c r="P273" s="4">
        <f>IF(Q273="","",IF(Q273="Offer decision",O273,IF(Q273="Online assessment",M273,I273)))</f>
        <v/>
      </c>
      <c r="Q273" s="5">
        <f>IF(A273="","",IF(OR(K273="Rejected",K273="Ghosted"),"",IF(K273="Offer",IF(O273="","","Offer decision"),IF(AND(M273&lt;&gt;"",N273=""),"Online assessment",IF(AND(J273="",I273&lt;&gt;""),"Application","")))))</f>
        <v/>
      </c>
      <c r="R273" s="5">
        <f>IF(P273="","",P273-TODAY())</f>
        <v/>
      </c>
      <c r="S273" s="5">
        <f>IF(A273="","",IF(AND(Q273&lt;&gt;"",R273&lt;0),"Missed: "&amp;Q273,IF(AND(Q273&lt;&gt;"",R273=0),Q273&amp;" due today",IF(AND(Q273&lt;&gt;"",R273=1),Q273&amp;" due tomorrow",IF(AND(Q273&lt;&gt;"",R273&lt;=Settings!$B$3),Q273&amp;" due in "&amp;R273&amp;" days",IF(AND(K273="Saved",J273="",H273&lt;&gt;"",TODAY()-H273&gt;=Settings!$B$4),"Saved "&amp;(TODAY()-H273)&amp;" days ago: apply or drop it",IF(AND(K273="Applied",J273&lt;&gt;"",Q273="",TODAY()-J273&gt;=Settings!$B$5),"No reply in "&amp;(TODAY()-J273)&amp;" days: mark Ghosted?","")))))))</f>
        <v/>
      </c>
    </row>
    <row r="274">
      <c r="H274" s="3" t="n"/>
      <c r="I274" s="3" t="n"/>
      <c r="J274" s="3" t="n"/>
      <c r="M274" s="3" t="n"/>
      <c r="N274" s="3" t="n"/>
      <c r="O274" s="3" t="n"/>
      <c r="P274" s="4">
        <f>IF(Q274="","",IF(Q274="Offer decision",O274,IF(Q274="Online assessment",M274,I274)))</f>
        <v/>
      </c>
      <c r="Q274" s="5">
        <f>IF(A274="","",IF(OR(K274="Rejected",K274="Ghosted"),"",IF(K274="Offer",IF(O274="","","Offer decision"),IF(AND(M274&lt;&gt;"",N274=""),"Online assessment",IF(AND(J274="",I274&lt;&gt;""),"Application","")))))</f>
        <v/>
      </c>
      <c r="R274" s="5">
        <f>IF(P274="","",P274-TODAY())</f>
        <v/>
      </c>
      <c r="S274" s="5">
        <f>IF(A274="","",IF(AND(Q274&lt;&gt;"",R274&lt;0),"Missed: "&amp;Q274,IF(AND(Q274&lt;&gt;"",R274=0),Q274&amp;" due today",IF(AND(Q274&lt;&gt;"",R274=1),Q274&amp;" due tomorrow",IF(AND(Q274&lt;&gt;"",R274&lt;=Settings!$B$3),Q274&amp;" due in "&amp;R274&amp;" days",IF(AND(K274="Saved",J274="",H274&lt;&gt;"",TODAY()-H274&gt;=Settings!$B$4),"Saved "&amp;(TODAY()-H274)&amp;" days ago: apply or drop it",IF(AND(K274="Applied",J274&lt;&gt;"",Q274="",TODAY()-J274&gt;=Settings!$B$5),"No reply in "&amp;(TODAY()-J274)&amp;" days: mark Ghosted?","")))))))</f>
        <v/>
      </c>
    </row>
    <row r="275">
      <c r="H275" s="3" t="n"/>
      <c r="I275" s="3" t="n"/>
      <c r="J275" s="3" t="n"/>
      <c r="M275" s="3" t="n"/>
      <c r="N275" s="3" t="n"/>
      <c r="O275" s="3" t="n"/>
      <c r="P275" s="4">
        <f>IF(Q275="","",IF(Q275="Offer decision",O275,IF(Q275="Online assessment",M275,I275)))</f>
        <v/>
      </c>
      <c r="Q275" s="5">
        <f>IF(A275="","",IF(OR(K275="Rejected",K275="Ghosted"),"",IF(K275="Offer",IF(O275="","","Offer decision"),IF(AND(M275&lt;&gt;"",N275=""),"Online assessment",IF(AND(J275="",I275&lt;&gt;""),"Application","")))))</f>
        <v/>
      </c>
      <c r="R275" s="5">
        <f>IF(P275="","",P275-TODAY())</f>
        <v/>
      </c>
      <c r="S275" s="5">
        <f>IF(A275="","",IF(AND(Q275&lt;&gt;"",R275&lt;0),"Missed: "&amp;Q275,IF(AND(Q275&lt;&gt;"",R275=0),Q275&amp;" due today",IF(AND(Q275&lt;&gt;"",R275=1),Q275&amp;" due tomorrow",IF(AND(Q275&lt;&gt;"",R275&lt;=Settings!$B$3),Q275&amp;" due in "&amp;R275&amp;" days",IF(AND(K275="Saved",J275="",H275&lt;&gt;"",TODAY()-H275&gt;=Settings!$B$4),"Saved "&amp;(TODAY()-H275)&amp;" days ago: apply or drop it",IF(AND(K275="Applied",J275&lt;&gt;"",Q275="",TODAY()-J275&gt;=Settings!$B$5),"No reply in "&amp;(TODAY()-J275)&amp;" days: mark Ghosted?","")))))))</f>
        <v/>
      </c>
    </row>
    <row r="276">
      <c r="H276" s="3" t="n"/>
      <c r="I276" s="3" t="n"/>
      <c r="J276" s="3" t="n"/>
      <c r="M276" s="3" t="n"/>
      <c r="N276" s="3" t="n"/>
      <c r="O276" s="3" t="n"/>
      <c r="P276" s="4">
        <f>IF(Q276="","",IF(Q276="Offer decision",O276,IF(Q276="Online assessment",M276,I276)))</f>
        <v/>
      </c>
      <c r="Q276" s="5">
        <f>IF(A276="","",IF(OR(K276="Rejected",K276="Ghosted"),"",IF(K276="Offer",IF(O276="","","Offer decision"),IF(AND(M276&lt;&gt;"",N276=""),"Online assessment",IF(AND(J276="",I276&lt;&gt;""),"Application","")))))</f>
        <v/>
      </c>
      <c r="R276" s="5">
        <f>IF(P276="","",P276-TODAY())</f>
        <v/>
      </c>
      <c r="S276" s="5">
        <f>IF(A276="","",IF(AND(Q276&lt;&gt;"",R276&lt;0),"Missed: "&amp;Q276,IF(AND(Q276&lt;&gt;"",R276=0),Q276&amp;" due today",IF(AND(Q276&lt;&gt;"",R276=1),Q276&amp;" due tomorrow",IF(AND(Q276&lt;&gt;"",R276&lt;=Settings!$B$3),Q276&amp;" due in "&amp;R276&amp;" days",IF(AND(K276="Saved",J276="",H276&lt;&gt;"",TODAY()-H276&gt;=Settings!$B$4),"Saved "&amp;(TODAY()-H276)&amp;" days ago: apply or drop it",IF(AND(K276="Applied",J276&lt;&gt;"",Q276="",TODAY()-J276&gt;=Settings!$B$5),"No reply in "&amp;(TODAY()-J276)&amp;" days: mark Ghosted?","")))))))</f>
        <v/>
      </c>
    </row>
    <row r="277">
      <c r="H277" s="3" t="n"/>
      <c r="I277" s="3" t="n"/>
      <c r="J277" s="3" t="n"/>
      <c r="M277" s="3" t="n"/>
      <c r="N277" s="3" t="n"/>
      <c r="O277" s="3" t="n"/>
      <c r="P277" s="4">
        <f>IF(Q277="","",IF(Q277="Offer decision",O277,IF(Q277="Online assessment",M277,I277)))</f>
        <v/>
      </c>
      <c r="Q277" s="5">
        <f>IF(A277="","",IF(OR(K277="Rejected",K277="Ghosted"),"",IF(K277="Offer",IF(O277="","","Offer decision"),IF(AND(M277&lt;&gt;"",N277=""),"Online assessment",IF(AND(J277="",I277&lt;&gt;""),"Application","")))))</f>
        <v/>
      </c>
      <c r="R277" s="5">
        <f>IF(P277="","",P277-TODAY())</f>
        <v/>
      </c>
      <c r="S277" s="5">
        <f>IF(A277="","",IF(AND(Q277&lt;&gt;"",R277&lt;0),"Missed: "&amp;Q277,IF(AND(Q277&lt;&gt;"",R277=0),Q277&amp;" due today",IF(AND(Q277&lt;&gt;"",R277=1),Q277&amp;" due tomorrow",IF(AND(Q277&lt;&gt;"",R277&lt;=Settings!$B$3),Q277&amp;" due in "&amp;R277&amp;" days",IF(AND(K277="Saved",J277="",H277&lt;&gt;"",TODAY()-H277&gt;=Settings!$B$4),"Saved "&amp;(TODAY()-H277)&amp;" days ago: apply or drop it",IF(AND(K277="Applied",J277&lt;&gt;"",Q277="",TODAY()-J277&gt;=Settings!$B$5),"No reply in "&amp;(TODAY()-J277)&amp;" days: mark Ghosted?","")))))))</f>
        <v/>
      </c>
    </row>
    <row r="278">
      <c r="H278" s="3" t="n"/>
      <c r="I278" s="3" t="n"/>
      <c r="J278" s="3" t="n"/>
      <c r="M278" s="3" t="n"/>
      <c r="N278" s="3" t="n"/>
      <c r="O278" s="3" t="n"/>
      <c r="P278" s="4">
        <f>IF(Q278="","",IF(Q278="Offer decision",O278,IF(Q278="Online assessment",M278,I278)))</f>
        <v/>
      </c>
      <c r="Q278" s="5">
        <f>IF(A278="","",IF(OR(K278="Rejected",K278="Ghosted"),"",IF(K278="Offer",IF(O278="","","Offer decision"),IF(AND(M278&lt;&gt;"",N278=""),"Online assessment",IF(AND(J278="",I278&lt;&gt;""),"Application","")))))</f>
        <v/>
      </c>
      <c r="R278" s="5">
        <f>IF(P278="","",P278-TODAY())</f>
        <v/>
      </c>
      <c r="S278" s="5">
        <f>IF(A278="","",IF(AND(Q278&lt;&gt;"",R278&lt;0),"Missed: "&amp;Q278,IF(AND(Q278&lt;&gt;"",R278=0),Q278&amp;" due today",IF(AND(Q278&lt;&gt;"",R278=1),Q278&amp;" due tomorrow",IF(AND(Q278&lt;&gt;"",R278&lt;=Settings!$B$3),Q278&amp;" due in "&amp;R278&amp;" days",IF(AND(K278="Saved",J278="",H278&lt;&gt;"",TODAY()-H278&gt;=Settings!$B$4),"Saved "&amp;(TODAY()-H278)&amp;" days ago: apply or drop it",IF(AND(K278="Applied",J278&lt;&gt;"",Q278="",TODAY()-J278&gt;=Settings!$B$5),"No reply in "&amp;(TODAY()-J278)&amp;" days: mark Ghosted?","")))))))</f>
        <v/>
      </c>
    </row>
    <row r="279">
      <c r="H279" s="3" t="n"/>
      <c r="I279" s="3" t="n"/>
      <c r="J279" s="3" t="n"/>
      <c r="M279" s="3" t="n"/>
      <c r="N279" s="3" t="n"/>
      <c r="O279" s="3" t="n"/>
      <c r="P279" s="4">
        <f>IF(Q279="","",IF(Q279="Offer decision",O279,IF(Q279="Online assessment",M279,I279)))</f>
        <v/>
      </c>
      <c r="Q279" s="5">
        <f>IF(A279="","",IF(OR(K279="Rejected",K279="Ghosted"),"",IF(K279="Offer",IF(O279="","","Offer decision"),IF(AND(M279&lt;&gt;"",N279=""),"Online assessment",IF(AND(J279="",I279&lt;&gt;""),"Application","")))))</f>
        <v/>
      </c>
      <c r="R279" s="5">
        <f>IF(P279="","",P279-TODAY())</f>
        <v/>
      </c>
      <c r="S279" s="5">
        <f>IF(A279="","",IF(AND(Q279&lt;&gt;"",R279&lt;0),"Missed: "&amp;Q279,IF(AND(Q279&lt;&gt;"",R279=0),Q279&amp;" due today",IF(AND(Q279&lt;&gt;"",R279=1),Q279&amp;" due tomorrow",IF(AND(Q279&lt;&gt;"",R279&lt;=Settings!$B$3),Q279&amp;" due in "&amp;R279&amp;" days",IF(AND(K279="Saved",J279="",H279&lt;&gt;"",TODAY()-H279&gt;=Settings!$B$4),"Saved "&amp;(TODAY()-H279)&amp;" days ago: apply or drop it",IF(AND(K279="Applied",J279&lt;&gt;"",Q279="",TODAY()-J279&gt;=Settings!$B$5),"No reply in "&amp;(TODAY()-J279)&amp;" days: mark Ghosted?","")))))))</f>
        <v/>
      </c>
    </row>
    <row r="280">
      <c r="H280" s="3" t="n"/>
      <c r="I280" s="3" t="n"/>
      <c r="J280" s="3" t="n"/>
      <c r="M280" s="3" t="n"/>
      <c r="N280" s="3" t="n"/>
      <c r="O280" s="3" t="n"/>
      <c r="P280" s="4">
        <f>IF(Q280="","",IF(Q280="Offer decision",O280,IF(Q280="Online assessment",M280,I280)))</f>
        <v/>
      </c>
      <c r="Q280" s="5">
        <f>IF(A280="","",IF(OR(K280="Rejected",K280="Ghosted"),"",IF(K280="Offer",IF(O280="","","Offer decision"),IF(AND(M280&lt;&gt;"",N280=""),"Online assessment",IF(AND(J280="",I280&lt;&gt;""),"Application","")))))</f>
        <v/>
      </c>
      <c r="R280" s="5">
        <f>IF(P280="","",P280-TODAY())</f>
        <v/>
      </c>
      <c r="S280" s="5">
        <f>IF(A280="","",IF(AND(Q280&lt;&gt;"",R280&lt;0),"Missed: "&amp;Q280,IF(AND(Q280&lt;&gt;"",R280=0),Q280&amp;" due today",IF(AND(Q280&lt;&gt;"",R280=1),Q280&amp;" due tomorrow",IF(AND(Q280&lt;&gt;"",R280&lt;=Settings!$B$3),Q280&amp;" due in "&amp;R280&amp;" days",IF(AND(K280="Saved",J280="",H280&lt;&gt;"",TODAY()-H280&gt;=Settings!$B$4),"Saved "&amp;(TODAY()-H280)&amp;" days ago: apply or drop it",IF(AND(K280="Applied",J280&lt;&gt;"",Q280="",TODAY()-J280&gt;=Settings!$B$5),"No reply in "&amp;(TODAY()-J280)&amp;" days: mark Ghosted?","")))))))</f>
        <v/>
      </c>
    </row>
    <row r="281">
      <c r="H281" s="3" t="n"/>
      <c r="I281" s="3" t="n"/>
      <c r="J281" s="3" t="n"/>
      <c r="M281" s="3" t="n"/>
      <c r="N281" s="3" t="n"/>
      <c r="O281" s="3" t="n"/>
      <c r="P281" s="4">
        <f>IF(Q281="","",IF(Q281="Offer decision",O281,IF(Q281="Online assessment",M281,I281)))</f>
        <v/>
      </c>
      <c r="Q281" s="5">
        <f>IF(A281="","",IF(OR(K281="Rejected",K281="Ghosted"),"",IF(K281="Offer",IF(O281="","","Offer decision"),IF(AND(M281&lt;&gt;"",N281=""),"Online assessment",IF(AND(J281="",I281&lt;&gt;""),"Application","")))))</f>
        <v/>
      </c>
      <c r="R281" s="5">
        <f>IF(P281="","",P281-TODAY())</f>
        <v/>
      </c>
      <c r="S281" s="5">
        <f>IF(A281="","",IF(AND(Q281&lt;&gt;"",R281&lt;0),"Missed: "&amp;Q281,IF(AND(Q281&lt;&gt;"",R281=0),Q281&amp;" due today",IF(AND(Q281&lt;&gt;"",R281=1),Q281&amp;" due tomorrow",IF(AND(Q281&lt;&gt;"",R281&lt;=Settings!$B$3),Q281&amp;" due in "&amp;R281&amp;" days",IF(AND(K281="Saved",J281="",H281&lt;&gt;"",TODAY()-H281&gt;=Settings!$B$4),"Saved "&amp;(TODAY()-H281)&amp;" days ago: apply or drop it",IF(AND(K281="Applied",J281&lt;&gt;"",Q281="",TODAY()-J281&gt;=Settings!$B$5),"No reply in "&amp;(TODAY()-J281)&amp;" days: mark Ghosted?","")))))))</f>
        <v/>
      </c>
    </row>
    <row r="282">
      <c r="H282" s="3" t="n"/>
      <c r="I282" s="3" t="n"/>
      <c r="J282" s="3" t="n"/>
      <c r="M282" s="3" t="n"/>
      <c r="N282" s="3" t="n"/>
      <c r="O282" s="3" t="n"/>
      <c r="P282" s="4">
        <f>IF(Q282="","",IF(Q282="Offer decision",O282,IF(Q282="Online assessment",M282,I282)))</f>
        <v/>
      </c>
      <c r="Q282" s="5">
        <f>IF(A282="","",IF(OR(K282="Rejected",K282="Ghosted"),"",IF(K282="Offer",IF(O282="","","Offer decision"),IF(AND(M282&lt;&gt;"",N282=""),"Online assessment",IF(AND(J282="",I282&lt;&gt;""),"Application","")))))</f>
        <v/>
      </c>
      <c r="R282" s="5">
        <f>IF(P282="","",P282-TODAY())</f>
        <v/>
      </c>
      <c r="S282" s="5">
        <f>IF(A282="","",IF(AND(Q282&lt;&gt;"",R282&lt;0),"Missed: "&amp;Q282,IF(AND(Q282&lt;&gt;"",R282=0),Q282&amp;" due today",IF(AND(Q282&lt;&gt;"",R282=1),Q282&amp;" due tomorrow",IF(AND(Q282&lt;&gt;"",R282&lt;=Settings!$B$3),Q282&amp;" due in "&amp;R282&amp;" days",IF(AND(K282="Saved",J282="",H282&lt;&gt;"",TODAY()-H282&gt;=Settings!$B$4),"Saved "&amp;(TODAY()-H282)&amp;" days ago: apply or drop it",IF(AND(K282="Applied",J282&lt;&gt;"",Q282="",TODAY()-J282&gt;=Settings!$B$5),"No reply in "&amp;(TODAY()-J282)&amp;" days: mark Ghosted?","")))))))</f>
        <v/>
      </c>
    </row>
    <row r="283">
      <c r="H283" s="3" t="n"/>
      <c r="I283" s="3" t="n"/>
      <c r="J283" s="3" t="n"/>
      <c r="M283" s="3" t="n"/>
      <c r="N283" s="3" t="n"/>
      <c r="O283" s="3" t="n"/>
      <c r="P283" s="4">
        <f>IF(Q283="","",IF(Q283="Offer decision",O283,IF(Q283="Online assessment",M283,I283)))</f>
        <v/>
      </c>
      <c r="Q283" s="5">
        <f>IF(A283="","",IF(OR(K283="Rejected",K283="Ghosted"),"",IF(K283="Offer",IF(O283="","","Offer decision"),IF(AND(M283&lt;&gt;"",N283=""),"Online assessment",IF(AND(J283="",I283&lt;&gt;""),"Application","")))))</f>
        <v/>
      </c>
      <c r="R283" s="5">
        <f>IF(P283="","",P283-TODAY())</f>
        <v/>
      </c>
      <c r="S283" s="5">
        <f>IF(A283="","",IF(AND(Q283&lt;&gt;"",R283&lt;0),"Missed: "&amp;Q283,IF(AND(Q283&lt;&gt;"",R283=0),Q283&amp;" due today",IF(AND(Q283&lt;&gt;"",R283=1),Q283&amp;" due tomorrow",IF(AND(Q283&lt;&gt;"",R283&lt;=Settings!$B$3),Q283&amp;" due in "&amp;R283&amp;" days",IF(AND(K283="Saved",J283="",H283&lt;&gt;"",TODAY()-H283&gt;=Settings!$B$4),"Saved "&amp;(TODAY()-H283)&amp;" days ago: apply or drop it",IF(AND(K283="Applied",J283&lt;&gt;"",Q283="",TODAY()-J283&gt;=Settings!$B$5),"No reply in "&amp;(TODAY()-J283)&amp;" days: mark Ghosted?","")))))))</f>
        <v/>
      </c>
    </row>
    <row r="284">
      <c r="H284" s="3" t="n"/>
      <c r="I284" s="3" t="n"/>
      <c r="J284" s="3" t="n"/>
      <c r="M284" s="3" t="n"/>
      <c r="N284" s="3" t="n"/>
      <c r="O284" s="3" t="n"/>
      <c r="P284" s="4">
        <f>IF(Q284="","",IF(Q284="Offer decision",O284,IF(Q284="Online assessment",M284,I284)))</f>
        <v/>
      </c>
      <c r="Q284" s="5">
        <f>IF(A284="","",IF(OR(K284="Rejected",K284="Ghosted"),"",IF(K284="Offer",IF(O284="","","Offer decision"),IF(AND(M284&lt;&gt;"",N284=""),"Online assessment",IF(AND(J284="",I284&lt;&gt;""),"Application","")))))</f>
        <v/>
      </c>
      <c r="R284" s="5">
        <f>IF(P284="","",P284-TODAY())</f>
        <v/>
      </c>
      <c r="S284" s="5">
        <f>IF(A284="","",IF(AND(Q284&lt;&gt;"",R284&lt;0),"Missed: "&amp;Q284,IF(AND(Q284&lt;&gt;"",R284=0),Q284&amp;" due today",IF(AND(Q284&lt;&gt;"",R284=1),Q284&amp;" due tomorrow",IF(AND(Q284&lt;&gt;"",R284&lt;=Settings!$B$3),Q284&amp;" due in "&amp;R284&amp;" days",IF(AND(K284="Saved",J284="",H284&lt;&gt;"",TODAY()-H284&gt;=Settings!$B$4),"Saved "&amp;(TODAY()-H284)&amp;" days ago: apply or drop it",IF(AND(K284="Applied",J284&lt;&gt;"",Q284="",TODAY()-J284&gt;=Settings!$B$5),"No reply in "&amp;(TODAY()-J284)&amp;" days: mark Ghosted?","")))))))</f>
        <v/>
      </c>
    </row>
    <row r="285">
      <c r="H285" s="3" t="n"/>
      <c r="I285" s="3" t="n"/>
      <c r="J285" s="3" t="n"/>
      <c r="M285" s="3" t="n"/>
      <c r="N285" s="3" t="n"/>
      <c r="O285" s="3" t="n"/>
      <c r="P285" s="4">
        <f>IF(Q285="","",IF(Q285="Offer decision",O285,IF(Q285="Online assessment",M285,I285)))</f>
        <v/>
      </c>
      <c r="Q285" s="5">
        <f>IF(A285="","",IF(OR(K285="Rejected",K285="Ghosted"),"",IF(K285="Offer",IF(O285="","","Offer decision"),IF(AND(M285&lt;&gt;"",N285=""),"Online assessment",IF(AND(J285="",I285&lt;&gt;""),"Application","")))))</f>
        <v/>
      </c>
      <c r="R285" s="5">
        <f>IF(P285="","",P285-TODAY())</f>
        <v/>
      </c>
      <c r="S285" s="5">
        <f>IF(A285="","",IF(AND(Q285&lt;&gt;"",R285&lt;0),"Missed: "&amp;Q285,IF(AND(Q285&lt;&gt;"",R285=0),Q285&amp;" due today",IF(AND(Q285&lt;&gt;"",R285=1),Q285&amp;" due tomorrow",IF(AND(Q285&lt;&gt;"",R285&lt;=Settings!$B$3),Q285&amp;" due in "&amp;R285&amp;" days",IF(AND(K285="Saved",J285="",H285&lt;&gt;"",TODAY()-H285&gt;=Settings!$B$4),"Saved "&amp;(TODAY()-H285)&amp;" days ago: apply or drop it",IF(AND(K285="Applied",J285&lt;&gt;"",Q285="",TODAY()-J285&gt;=Settings!$B$5),"No reply in "&amp;(TODAY()-J285)&amp;" days: mark Ghosted?","")))))))</f>
        <v/>
      </c>
    </row>
    <row r="286">
      <c r="H286" s="3" t="n"/>
      <c r="I286" s="3" t="n"/>
      <c r="J286" s="3" t="n"/>
      <c r="M286" s="3" t="n"/>
      <c r="N286" s="3" t="n"/>
      <c r="O286" s="3" t="n"/>
      <c r="P286" s="4">
        <f>IF(Q286="","",IF(Q286="Offer decision",O286,IF(Q286="Online assessment",M286,I286)))</f>
        <v/>
      </c>
      <c r="Q286" s="5">
        <f>IF(A286="","",IF(OR(K286="Rejected",K286="Ghosted"),"",IF(K286="Offer",IF(O286="","","Offer decision"),IF(AND(M286&lt;&gt;"",N286=""),"Online assessment",IF(AND(J286="",I286&lt;&gt;""),"Application","")))))</f>
        <v/>
      </c>
      <c r="R286" s="5">
        <f>IF(P286="","",P286-TODAY())</f>
        <v/>
      </c>
      <c r="S286" s="5">
        <f>IF(A286="","",IF(AND(Q286&lt;&gt;"",R286&lt;0),"Missed: "&amp;Q286,IF(AND(Q286&lt;&gt;"",R286=0),Q286&amp;" due today",IF(AND(Q286&lt;&gt;"",R286=1),Q286&amp;" due tomorrow",IF(AND(Q286&lt;&gt;"",R286&lt;=Settings!$B$3),Q286&amp;" due in "&amp;R286&amp;" days",IF(AND(K286="Saved",J286="",H286&lt;&gt;"",TODAY()-H286&gt;=Settings!$B$4),"Saved "&amp;(TODAY()-H286)&amp;" days ago: apply or drop it",IF(AND(K286="Applied",J286&lt;&gt;"",Q286="",TODAY()-J286&gt;=Settings!$B$5),"No reply in "&amp;(TODAY()-J286)&amp;" days: mark Ghosted?","")))))))</f>
        <v/>
      </c>
    </row>
    <row r="287">
      <c r="H287" s="3" t="n"/>
      <c r="I287" s="3" t="n"/>
      <c r="J287" s="3" t="n"/>
      <c r="M287" s="3" t="n"/>
      <c r="N287" s="3" t="n"/>
      <c r="O287" s="3" t="n"/>
      <c r="P287" s="4">
        <f>IF(Q287="","",IF(Q287="Offer decision",O287,IF(Q287="Online assessment",M287,I287)))</f>
        <v/>
      </c>
      <c r="Q287" s="5">
        <f>IF(A287="","",IF(OR(K287="Rejected",K287="Ghosted"),"",IF(K287="Offer",IF(O287="","","Offer decision"),IF(AND(M287&lt;&gt;"",N287=""),"Online assessment",IF(AND(J287="",I287&lt;&gt;""),"Application","")))))</f>
        <v/>
      </c>
      <c r="R287" s="5">
        <f>IF(P287="","",P287-TODAY())</f>
        <v/>
      </c>
      <c r="S287" s="5">
        <f>IF(A287="","",IF(AND(Q287&lt;&gt;"",R287&lt;0),"Missed: "&amp;Q287,IF(AND(Q287&lt;&gt;"",R287=0),Q287&amp;" due today",IF(AND(Q287&lt;&gt;"",R287=1),Q287&amp;" due tomorrow",IF(AND(Q287&lt;&gt;"",R287&lt;=Settings!$B$3),Q287&amp;" due in "&amp;R287&amp;" days",IF(AND(K287="Saved",J287="",H287&lt;&gt;"",TODAY()-H287&gt;=Settings!$B$4),"Saved "&amp;(TODAY()-H287)&amp;" days ago: apply or drop it",IF(AND(K287="Applied",J287&lt;&gt;"",Q287="",TODAY()-J287&gt;=Settings!$B$5),"No reply in "&amp;(TODAY()-J287)&amp;" days: mark Ghosted?","")))))))</f>
        <v/>
      </c>
    </row>
    <row r="288">
      <c r="H288" s="3" t="n"/>
      <c r="I288" s="3" t="n"/>
      <c r="J288" s="3" t="n"/>
      <c r="M288" s="3" t="n"/>
      <c r="N288" s="3" t="n"/>
      <c r="O288" s="3" t="n"/>
      <c r="P288" s="4">
        <f>IF(Q288="","",IF(Q288="Offer decision",O288,IF(Q288="Online assessment",M288,I288)))</f>
        <v/>
      </c>
      <c r="Q288" s="5">
        <f>IF(A288="","",IF(OR(K288="Rejected",K288="Ghosted"),"",IF(K288="Offer",IF(O288="","","Offer decision"),IF(AND(M288&lt;&gt;"",N288=""),"Online assessment",IF(AND(J288="",I288&lt;&gt;""),"Application","")))))</f>
        <v/>
      </c>
      <c r="R288" s="5">
        <f>IF(P288="","",P288-TODAY())</f>
        <v/>
      </c>
      <c r="S288" s="5">
        <f>IF(A288="","",IF(AND(Q288&lt;&gt;"",R288&lt;0),"Missed: "&amp;Q288,IF(AND(Q288&lt;&gt;"",R288=0),Q288&amp;" due today",IF(AND(Q288&lt;&gt;"",R288=1),Q288&amp;" due tomorrow",IF(AND(Q288&lt;&gt;"",R288&lt;=Settings!$B$3),Q288&amp;" due in "&amp;R288&amp;" days",IF(AND(K288="Saved",J288="",H288&lt;&gt;"",TODAY()-H288&gt;=Settings!$B$4),"Saved "&amp;(TODAY()-H288)&amp;" days ago: apply or drop it",IF(AND(K288="Applied",J288&lt;&gt;"",Q288="",TODAY()-J288&gt;=Settings!$B$5),"No reply in "&amp;(TODAY()-J288)&amp;" days: mark Ghosted?","")))))))</f>
        <v/>
      </c>
    </row>
    <row r="289">
      <c r="H289" s="3" t="n"/>
      <c r="I289" s="3" t="n"/>
      <c r="J289" s="3" t="n"/>
      <c r="M289" s="3" t="n"/>
      <c r="N289" s="3" t="n"/>
      <c r="O289" s="3" t="n"/>
      <c r="P289" s="4">
        <f>IF(Q289="","",IF(Q289="Offer decision",O289,IF(Q289="Online assessment",M289,I289)))</f>
        <v/>
      </c>
      <c r="Q289" s="5">
        <f>IF(A289="","",IF(OR(K289="Rejected",K289="Ghosted"),"",IF(K289="Offer",IF(O289="","","Offer decision"),IF(AND(M289&lt;&gt;"",N289=""),"Online assessment",IF(AND(J289="",I289&lt;&gt;""),"Application","")))))</f>
        <v/>
      </c>
      <c r="R289" s="5">
        <f>IF(P289="","",P289-TODAY())</f>
        <v/>
      </c>
      <c r="S289" s="5">
        <f>IF(A289="","",IF(AND(Q289&lt;&gt;"",R289&lt;0),"Missed: "&amp;Q289,IF(AND(Q289&lt;&gt;"",R289=0),Q289&amp;" due today",IF(AND(Q289&lt;&gt;"",R289=1),Q289&amp;" due tomorrow",IF(AND(Q289&lt;&gt;"",R289&lt;=Settings!$B$3),Q289&amp;" due in "&amp;R289&amp;" days",IF(AND(K289="Saved",J289="",H289&lt;&gt;"",TODAY()-H289&gt;=Settings!$B$4),"Saved "&amp;(TODAY()-H289)&amp;" days ago: apply or drop it",IF(AND(K289="Applied",J289&lt;&gt;"",Q289="",TODAY()-J289&gt;=Settings!$B$5),"No reply in "&amp;(TODAY()-J289)&amp;" days: mark Ghosted?","")))))))</f>
        <v/>
      </c>
    </row>
    <row r="290">
      <c r="H290" s="3" t="n"/>
      <c r="I290" s="3" t="n"/>
      <c r="J290" s="3" t="n"/>
      <c r="M290" s="3" t="n"/>
      <c r="N290" s="3" t="n"/>
      <c r="O290" s="3" t="n"/>
      <c r="P290" s="4">
        <f>IF(Q290="","",IF(Q290="Offer decision",O290,IF(Q290="Online assessment",M290,I290)))</f>
        <v/>
      </c>
      <c r="Q290" s="5">
        <f>IF(A290="","",IF(OR(K290="Rejected",K290="Ghosted"),"",IF(K290="Offer",IF(O290="","","Offer decision"),IF(AND(M290&lt;&gt;"",N290=""),"Online assessment",IF(AND(J290="",I290&lt;&gt;""),"Application","")))))</f>
        <v/>
      </c>
      <c r="R290" s="5">
        <f>IF(P290="","",P290-TODAY())</f>
        <v/>
      </c>
      <c r="S290" s="5">
        <f>IF(A290="","",IF(AND(Q290&lt;&gt;"",R290&lt;0),"Missed: "&amp;Q290,IF(AND(Q290&lt;&gt;"",R290=0),Q290&amp;" due today",IF(AND(Q290&lt;&gt;"",R290=1),Q290&amp;" due tomorrow",IF(AND(Q290&lt;&gt;"",R290&lt;=Settings!$B$3),Q290&amp;" due in "&amp;R290&amp;" days",IF(AND(K290="Saved",J290="",H290&lt;&gt;"",TODAY()-H290&gt;=Settings!$B$4),"Saved "&amp;(TODAY()-H290)&amp;" days ago: apply or drop it",IF(AND(K290="Applied",J290&lt;&gt;"",Q290="",TODAY()-J290&gt;=Settings!$B$5),"No reply in "&amp;(TODAY()-J290)&amp;" days: mark Ghosted?","")))))))</f>
        <v/>
      </c>
    </row>
    <row r="291">
      <c r="H291" s="3" t="n"/>
      <c r="I291" s="3" t="n"/>
      <c r="J291" s="3" t="n"/>
      <c r="M291" s="3" t="n"/>
      <c r="N291" s="3" t="n"/>
      <c r="O291" s="3" t="n"/>
      <c r="P291" s="4">
        <f>IF(Q291="","",IF(Q291="Offer decision",O291,IF(Q291="Online assessment",M291,I291)))</f>
        <v/>
      </c>
      <c r="Q291" s="5">
        <f>IF(A291="","",IF(OR(K291="Rejected",K291="Ghosted"),"",IF(K291="Offer",IF(O291="","","Offer decision"),IF(AND(M291&lt;&gt;"",N291=""),"Online assessment",IF(AND(J291="",I291&lt;&gt;""),"Application","")))))</f>
        <v/>
      </c>
      <c r="R291" s="5">
        <f>IF(P291="","",P291-TODAY())</f>
        <v/>
      </c>
      <c r="S291" s="5">
        <f>IF(A291="","",IF(AND(Q291&lt;&gt;"",R291&lt;0),"Missed: "&amp;Q291,IF(AND(Q291&lt;&gt;"",R291=0),Q291&amp;" due today",IF(AND(Q291&lt;&gt;"",R291=1),Q291&amp;" due tomorrow",IF(AND(Q291&lt;&gt;"",R291&lt;=Settings!$B$3),Q291&amp;" due in "&amp;R291&amp;" days",IF(AND(K291="Saved",J291="",H291&lt;&gt;"",TODAY()-H291&gt;=Settings!$B$4),"Saved "&amp;(TODAY()-H291)&amp;" days ago: apply or drop it",IF(AND(K291="Applied",J291&lt;&gt;"",Q291="",TODAY()-J291&gt;=Settings!$B$5),"No reply in "&amp;(TODAY()-J291)&amp;" days: mark Ghosted?","")))))))</f>
        <v/>
      </c>
    </row>
    <row r="292">
      <c r="H292" s="3" t="n"/>
      <c r="I292" s="3" t="n"/>
      <c r="J292" s="3" t="n"/>
      <c r="M292" s="3" t="n"/>
      <c r="N292" s="3" t="n"/>
      <c r="O292" s="3" t="n"/>
      <c r="P292" s="4">
        <f>IF(Q292="","",IF(Q292="Offer decision",O292,IF(Q292="Online assessment",M292,I292)))</f>
        <v/>
      </c>
      <c r="Q292" s="5">
        <f>IF(A292="","",IF(OR(K292="Rejected",K292="Ghosted"),"",IF(K292="Offer",IF(O292="","","Offer decision"),IF(AND(M292&lt;&gt;"",N292=""),"Online assessment",IF(AND(J292="",I292&lt;&gt;""),"Application","")))))</f>
        <v/>
      </c>
      <c r="R292" s="5">
        <f>IF(P292="","",P292-TODAY())</f>
        <v/>
      </c>
      <c r="S292" s="5">
        <f>IF(A292="","",IF(AND(Q292&lt;&gt;"",R292&lt;0),"Missed: "&amp;Q292,IF(AND(Q292&lt;&gt;"",R292=0),Q292&amp;" due today",IF(AND(Q292&lt;&gt;"",R292=1),Q292&amp;" due tomorrow",IF(AND(Q292&lt;&gt;"",R292&lt;=Settings!$B$3),Q292&amp;" due in "&amp;R292&amp;" days",IF(AND(K292="Saved",J292="",H292&lt;&gt;"",TODAY()-H292&gt;=Settings!$B$4),"Saved "&amp;(TODAY()-H292)&amp;" days ago: apply or drop it",IF(AND(K292="Applied",J292&lt;&gt;"",Q292="",TODAY()-J292&gt;=Settings!$B$5),"No reply in "&amp;(TODAY()-J292)&amp;" days: mark Ghosted?","")))))))</f>
        <v/>
      </c>
    </row>
    <row r="293">
      <c r="H293" s="3" t="n"/>
      <c r="I293" s="3" t="n"/>
      <c r="J293" s="3" t="n"/>
      <c r="M293" s="3" t="n"/>
      <c r="N293" s="3" t="n"/>
      <c r="O293" s="3" t="n"/>
      <c r="P293" s="4">
        <f>IF(Q293="","",IF(Q293="Offer decision",O293,IF(Q293="Online assessment",M293,I293)))</f>
        <v/>
      </c>
      <c r="Q293" s="5">
        <f>IF(A293="","",IF(OR(K293="Rejected",K293="Ghosted"),"",IF(K293="Offer",IF(O293="","","Offer decision"),IF(AND(M293&lt;&gt;"",N293=""),"Online assessment",IF(AND(J293="",I293&lt;&gt;""),"Application","")))))</f>
        <v/>
      </c>
      <c r="R293" s="5">
        <f>IF(P293="","",P293-TODAY())</f>
        <v/>
      </c>
      <c r="S293" s="5">
        <f>IF(A293="","",IF(AND(Q293&lt;&gt;"",R293&lt;0),"Missed: "&amp;Q293,IF(AND(Q293&lt;&gt;"",R293=0),Q293&amp;" due today",IF(AND(Q293&lt;&gt;"",R293=1),Q293&amp;" due tomorrow",IF(AND(Q293&lt;&gt;"",R293&lt;=Settings!$B$3),Q293&amp;" due in "&amp;R293&amp;" days",IF(AND(K293="Saved",J293="",H293&lt;&gt;"",TODAY()-H293&gt;=Settings!$B$4),"Saved "&amp;(TODAY()-H293)&amp;" days ago: apply or drop it",IF(AND(K293="Applied",J293&lt;&gt;"",Q293="",TODAY()-J293&gt;=Settings!$B$5),"No reply in "&amp;(TODAY()-J293)&amp;" days: mark Ghosted?","")))))))</f>
        <v/>
      </c>
    </row>
    <row r="294">
      <c r="H294" s="3" t="n"/>
      <c r="I294" s="3" t="n"/>
      <c r="J294" s="3" t="n"/>
      <c r="M294" s="3" t="n"/>
      <c r="N294" s="3" t="n"/>
      <c r="O294" s="3" t="n"/>
      <c r="P294" s="4">
        <f>IF(Q294="","",IF(Q294="Offer decision",O294,IF(Q294="Online assessment",M294,I294)))</f>
        <v/>
      </c>
      <c r="Q294" s="5">
        <f>IF(A294="","",IF(OR(K294="Rejected",K294="Ghosted"),"",IF(K294="Offer",IF(O294="","","Offer decision"),IF(AND(M294&lt;&gt;"",N294=""),"Online assessment",IF(AND(J294="",I294&lt;&gt;""),"Application","")))))</f>
        <v/>
      </c>
      <c r="R294" s="5">
        <f>IF(P294="","",P294-TODAY())</f>
        <v/>
      </c>
      <c r="S294" s="5">
        <f>IF(A294="","",IF(AND(Q294&lt;&gt;"",R294&lt;0),"Missed: "&amp;Q294,IF(AND(Q294&lt;&gt;"",R294=0),Q294&amp;" due today",IF(AND(Q294&lt;&gt;"",R294=1),Q294&amp;" due tomorrow",IF(AND(Q294&lt;&gt;"",R294&lt;=Settings!$B$3),Q294&amp;" due in "&amp;R294&amp;" days",IF(AND(K294="Saved",J294="",H294&lt;&gt;"",TODAY()-H294&gt;=Settings!$B$4),"Saved "&amp;(TODAY()-H294)&amp;" days ago: apply or drop it",IF(AND(K294="Applied",J294&lt;&gt;"",Q294="",TODAY()-J294&gt;=Settings!$B$5),"No reply in "&amp;(TODAY()-J294)&amp;" days: mark Ghosted?","")))))))</f>
        <v/>
      </c>
    </row>
    <row r="295">
      <c r="H295" s="3" t="n"/>
      <c r="I295" s="3" t="n"/>
      <c r="J295" s="3" t="n"/>
      <c r="M295" s="3" t="n"/>
      <c r="N295" s="3" t="n"/>
      <c r="O295" s="3" t="n"/>
      <c r="P295" s="4">
        <f>IF(Q295="","",IF(Q295="Offer decision",O295,IF(Q295="Online assessment",M295,I295)))</f>
        <v/>
      </c>
      <c r="Q295" s="5">
        <f>IF(A295="","",IF(OR(K295="Rejected",K295="Ghosted"),"",IF(K295="Offer",IF(O295="","","Offer decision"),IF(AND(M295&lt;&gt;"",N295=""),"Online assessment",IF(AND(J295="",I295&lt;&gt;""),"Application","")))))</f>
        <v/>
      </c>
      <c r="R295" s="5">
        <f>IF(P295="","",P295-TODAY())</f>
        <v/>
      </c>
      <c r="S295" s="5">
        <f>IF(A295="","",IF(AND(Q295&lt;&gt;"",R295&lt;0),"Missed: "&amp;Q295,IF(AND(Q295&lt;&gt;"",R295=0),Q295&amp;" due today",IF(AND(Q295&lt;&gt;"",R295=1),Q295&amp;" due tomorrow",IF(AND(Q295&lt;&gt;"",R295&lt;=Settings!$B$3),Q295&amp;" due in "&amp;R295&amp;" days",IF(AND(K295="Saved",J295="",H295&lt;&gt;"",TODAY()-H295&gt;=Settings!$B$4),"Saved "&amp;(TODAY()-H295)&amp;" days ago: apply or drop it",IF(AND(K295="Applied",J295&lt;&gt;"",Q295="",TODAY()-J295&gt;=Settings!$B$5),"No reply in "&amp;(TODAY()-J295)&amp;" days: mark Ghosted?","")))))))</f>
        <v/>
      </c>
    </row>
    <row r="296">
      <c r="H296" s="3" t="n"/>
      <c r="I296" s="3" t="n"/>
      <c r="J296" s="3" t="n"/>
      <c r="M296" s="3" t="n"/>
      <c r="N296" s="3" t="n"/>
      <c r="O296" s="3" t="n"/>
      <c r="P296" s="4">
        <f>IF(Q296="","",IF(Q296="Offer decision",O296,IF(Q296="Online assessment",M296,I296)))</f>
        <v/>
      </c>
      <c r="Q296" s="5">
        <f>IF(A296="","",IF(OR(K296="Rejected",K296="Ghosted"),"",IF(K296="Offer",IF(O296="","","Offer decision"),IF(AND(M296&lt;&gt;"",N296=""),"Online assessment",IF(AND(J296="",I296&lt;&gt;""),"Application","")))))</f>
        <v/>
      </c>
      <c r="R296" s="5">
        <f>IF(P296="","",P296-TODAY())</f>
        <v/>
      </c>
      <c r="S296" s="5">
        <f>IF(A296="","",IF(AND(Q296&lt;&gt;"",R296&lt;0),"Missed: "&amp;Q296,IF(AND(Q296&lt;&gt;"",R296=0),Q296&amp;" due today",IF(AND(Q296&lt;&gt;"",R296=1),Q296&amp;" due tomorrow",IF(AND(Q296&lt;&gt;"",R296&lt;=Settings!$B$3),Q296&amp;" due in "&amp;R296&amp;" days",IF(AND(K296="Saved",J296="",H296&lt;&gt;"",TODAY()-H296&gt;=Settings!$B$4),"Saved "&amp;(TODAY()-H296)&amp;" days ago: apply or drop it",IF(AND(K296="Applied",J296&lt;&gt;"",Q296="",TODAY()-J296&gt;=Settings!$B$5),"No reply in "&amp;(TODAY()-J296)&amp;" days: mark Ghosted?","")))))))</f>
        <v/>
      </c>
    </row>
    <row r="297">
      <c r="H297" s="3" t="n"/>
      <c r="I297" s="3" t="n"/>
      <c r="J297" s="3" t="n"/>
      <c r="M297" s="3" t="n"/>
      <c r="N297" s="3" t="n"/>
      <c r="O297" s="3" t="n"/>
      <c r="P297" s="4">
        <f>IF(Q297="","",IF(Q297="Offer decision",O297,IF(Q297="Online assessment",M297,I297)))</f>
        <v/>
      </c>
      <c r="Q297" s="5">
        <f>IF(A297="","",IF(OR(K297="Rejected",K297="Ghosted"),"",IF(K297="Offer",IF(O297="","","Offer decision"),IF(AND(M297&lt;&gt;"",N297=""),"Online assessment",IF(AND(J297="",I297&lt;&gt;""),"Application","")))))</f>
        <v/>
      </c>
      <c r="R297" s="5">
        <f>IF(P297="","",P297-TODAY())</f>
        <v/>
      </c>
      <c r="S297" s="5">
        <f>IF(A297="","",IF(AND(Q297&lt;&gt;"",R297&lt;0),"Missed: "&amp;Q297,IF(AND(Q297&lt;&gt;"",R297=0),Q297&amp;" due today",IF(AND(Q297&lt;&gt;"",R297=1),Q297&amp;" due tomorrow",IF(AND(Q297&lt;&gt;"",R297&lt;=Settings!$B$3),Q297&amp;" due in "&amp;R297&amp;" days",IF(AND(K297="Saved",J297="",H297&lt;&gt;"",TODAY()-H297&gt;=Settings!$B$4),"Saved "&amp;(TODAY()-H297)&amp;" days ago: apply or drop it",IF(AND(K297="Applied",J297&lt;&gt;"",Q297="",TODAY()-J297&gt;=Settings!$B$5),"No reply in "&amp;(TODAY()-J297)&amp;" days: mark Ghosted?","")))))))</f>
        <v/>
      </c>
    </row>
    <row r="298">
      <c r="H298" s="3" t="n"/>
      <c r="I298" s="3" t="n"/>
      <c r="J298" s="3" t="n"/>
      <c r="M298" s="3" t="n"/>
      <c r="N298" s="3" t="n"/>
      <c r="O298" s="3" t="n"/>
      <c r="P298" s="4">
        <f>IF(Q298="","",IF(Q298="Offer decision",O298,IF(Q298="Online assessment",M298,I298)))</f>
        <v/>
      </c>
      <c r="Q298" s="5">
        <f>IF(A298="","",IF(OR(K298="Rejected",K298="Ghosted"),"",IF(K298="Offer",IF(O298="","","Offer decision"),IF(AND(M298&lt;&gt;"",N298=""),"Online assessment",IF(AND(J298="",I298&lt;&gt;""),"Application","")))))</f>
        <v/>
      </c>
      <c r="R298" s="5">
        <f>IF(P298="","",P298-TODAY())</f>
        <v/>
      </c>
      <c r="S298" s="5">
        <f>IF(A298="","",IF(AND(Q298&lt;&gt;"",R298&lt;0),"Missed: "&amp;Q298,IF(AND(Q298&lt;&gt;"",R298=0),Q298&amp;" due today",IF(AND(Q298&lt;&gt;"",R298=1),Q298&amp;" due tomorrow",IF(AND(Q298&lt;&gt;"",R298&lt;=Settings!$B$3),Q298&amp;" due in "&amp;R298&amp;" days",IF(AND(K298="Saved",J298="",H298&lt;&gt;"",TODAY()-H298&gt;=Settings!$B$4),"Saved "&amp;(TODAY()-H298)&amp;" days ago: apply or drop it",IF(AND(K298="Applied",J298&lt;&gt;"",Q298="",TODAY()-J298&gt;=Settings!$B$5),"No reply in "&amp;(TODAY()-J298)&amp;" days: mark Ghosted?","")))))))</f>
        <v/>
      </c>
    </row>
    <row r="299">
      <c r="H299" s="3" t="n"/>
      <c r="I299" s="3" t="n"/>
      <c r="J299" s="3" t="n"/>
      <c r="M299" s="3" t="n"/>
      <c r="N299" s="3" t="n"/>
      <c r="O299" s="3" t="n"/>
      <c r="P299" s="4">
        <f>IF(Q299="","",IF(Q299="Offer decision",O299,IF(Q299="Online assessment",M299,I299)))</f>
        <v/>
      </c>
      <c r="Q299" s="5">
        <f>IF(A299="","",IF(OR(K299="Rejected",K299="Ghosted"),"",IF(K299="Offer",IF(O299="","","Offer decision"),IF(AND(M299&lt;&gt;"",N299=""),"Online assessment",IF(AND(J299="",I299&lt;&gt;""),"Application","")))))</f>
        <v/>
      </c>
      <c r="R299" s="5">
        <f>IF(P299="","",P299-TODAY())</f>
        <v/>
      </c>
      <c r="S299" s="5">
        <f>IF(A299="","",IF(AND(Q299&lt;&gt;"",R299&lt;0),"Missed: "&amp;Q299,IF(AND(Q299&lt;&gt;"",R299=0),Q299&amp;" due today",IF(AND(Q299&lt;&gt;"",R299=1),Q299&amp;" due tomorrow",IF(AND(Q299&lt;&gt;"",R299&lt;=Settings!$B$3),Q299&amp;" due in "&amp;R299&amp;" days",IF(AND(K299="Saved",J299="",H299&lt;&gt;"",TODAY()-H299&gt;=Settings!$B$4),"Saved "&amp;(TODAY()-H299)&amp;" days ago: apply or drop it",IF(AND(K299="Applied",J299&lt;&gt;"",Q299="",TODAY()-J299&gt;=Settings!$B$5),"No reply in "&amp;(TODAY()-J299)&amp;" days: mark Ghosted?","")))))))</f>
        <v/>
      </c>
    </row>
    <row r="300">
      <c r="H300" s="3" t="n"/>
      <c r="I300" s="3" t="n"/>
      <c r="J300" s="3" t="n"/>
      <c r="M300" s="3" t="n"/>
      <c r="N300" s="3" t="n"/>
      <c r="O300" s="3" t="n"/>
      <c r="P300" s="4">
        <f>IF(Q300="","",IF(Q300="Offer decision",O300,IF(Q300="Online assessment",M300,I300)))</f>
        <v/>
      </c>
      <c r="Q300" s="5">
        <f>IF(A300="","",IF(OR(K300="Rejected",K300="Ghosted"),"",IF(K300="Offer",IF(O300="","","Offer decision"),IF(AND(M300&lt;&gt;"",N300=""),"Online assessment",IF(AND(J300="",I300&lt;&gt;""),"Application","")))))</f>
        <v/>
      </c>
      <c r="R300" s="5">
        <f>IF(P300="","",P300-TODAY())</f>
        <v/>
      </c>
      <c r="S300" s="5">
        <f>IF(A300="","",IF(AND(Q300&lt;&gt;"",R300&lt;0),"Missed: "&amp;Q300,IF(AND(Q300&lt;&gt;"",R300=0),Q300&amp;" due today",IF(AND(Q300&lt;&gt;"",R300=1),Q300&amp;" due tomorrow",IF(AND(Q300&lt;&gt;"",R300&lt;=Settings!$B$3),Q300&amp;" due in "&amp;R300&amp;" days",IF(AND(K300="Saved",J300="",H300&lt;&gt;"",TODAY()-H300&gt;=Settings!$B$4),"Saved "&amp;(TODAY()-H300)&amp;" days ago: apply or drop it",IF(AND(K300="Applied",J300&lt;&gt;"",Q300="",TODAY()-J300&gt;=Settings!$B$5),"No reply in "&amp;(TODAY()-J300)&amp;" days: mark Ghosted?","")))))))</f>
        <v/>
      </c>
    </row>
    <row r="301">
      <c r="H301" s="3" t="n"/>
      <c r="I301" s="3" t="n"/>
      <c r="J301" s="3" t="n"/>
      <c r="M301" s="3" t="n"/>
      <c r="N301" s="3" t="n"/>
      <c r="O301" s="3" t="n"/>
      <c r="P301" s="4">
        <f>IF(Q301="","",IF(Q301="Offer decision",O301,IF(Q301="Online assessment",M301,I301)))</f>
        <v/>
      </c>
      <c r="Q301" s="5">
        <f>IF(A301="","",IF(OR(K301="Rejected",K301="Ghosted"),"",IF(K301="Offer",IF(O301="","","Offer decision"),IF(AND(M301&lt;&gt;"",N301=""),"Online assessment",IF(AND(J301="",I301&lt;&gt;""),"Application","")))))</f>
        <v/>
      </c>
      <c r="R301" s="5">
        <f>IF(P301="","",P301-TODAY())</f>
        <v/>
      </c>
      <c r="S301" s="5">
        <f>IF(A301="","",IF(AND(Q301&lt;&gt;"",R301&lt;0),"Missed: "&amp;Q301,IF(AND(Q301&lt;&gt;"",R301=0),Q301&amp;" due today",IF(AND(Q301&lt;&gt;"",R301=1),Q301&amp;" due tomorrow",IF(AND(Q301&lt;&gt;"",R301&lt;=Settings!$B$3),Q301&amp;" due in "&amp;R301&amp;" days",IF(AND(K301="Saved",J301="",H301&lt;&gt;"",TODAY()-H301&gt;=Settings!$B$4),"Saved "&amp;(TODAY()-H301)&amp;" days ago: apply or drop it",IF(AND(K301="Applied",J301&lt;&gt;"",Q301="",TODAY()-J301&gt;=Settings!$B$5),"No reply in "&amp;(TODAY()-J301)&amp;" days: mark Ghosted?","")))))))</f>
        <v/>
      </c>
    </row>
  </sheetData>
  <autoFilter ref="A1:T301"/>
  <conditionalFormatting sqref="A2:T301">
    <cfRule type="expression" priority="1" dxfId="0" stopIfTrue="1">
      <formula>LEFT($S2,7)="Missed:"</formula>
    </cfRule>
    <cfRule type="expression" priority="2" dxfId="1" stopIfTrue="1">
      <formula>ISNUMBER(SEARCH(" due ",$S2))</formula>
    </cfRule>
    <cfRule type="expression" priority="3" dxfId="2" stopIfTrue="1">
      <formula>LEFT($S2,6)="Saved "</formula>
    </cfRule>
    <cfRule type="expression" priority="4" dxfId="3" stopIfTrue="1">
      <formula>LEFT($S2,8)="No reply"</formula>
    </cfRule>
  </conditionalFormatting>
  <conditionalFormatting sqref="K2:K301">
    <cfRule type="expression" priority="5" dxfId="4">
      <formula>$K2="Offer"</formula>
    </cfRule>
    <cfRule type="expression" priority="6" dxfId="5">
      <formula>$K2="Interviewing"</formula>
    </cfRule>
    <cfRule type="expression" priority="7" dxfId="0">
      <formula>$K2="Rejected"</formula>
    </cfRule>
  </conditionalFormatting>
  <dataValidations count="5">
    <dataValidation sqref="K2:K301" showDropDown="0" showInputMessage="0" showErrorMessage="0" allowBlank="1" type="list">
      <formula1>"Saved,Applied,Interviewing,Offer,Rejected,Ghosted"</formula1>
    </dataValidation>
    <dataValidation sqref="C2:C301" showDropDown="0" showInputMessage="0" showErrorMessage="0" allowBlank="1" type="list">
      <formula1>"Summer 2027,Fall 2027,Spring 2027,Winter 2027,Summer 2028"</formula1>
    </dataValidation>
    <dataValidation sqref="F2:F301" showDropDown="0" showInputMessage="0" showErrorMessage="0" allowBlank="1" type="list">
      <formula1>"SimplifyJobs list,speedyapply list,Other GitHub list,Handshake,LinkedIn,Company careers page,Career fair,Referral"</formula1>
    </dataValidation>
    <dataValidation sqref="G2:G301" showDropDown="0" showInputMessage="0" showErrorMessage="0" allowBlank="1" type="list">
      <formula1>"None,No sponsorship,US citizens only"</formula1>
    </dataValidation>
    <dataValidation sqref="H2:H301 I2:I301 J2:J301 M2:M301 N2:N301 O2:O301" showDropDown="0" showInputMessage="0" showErrorMessage="1" allowBlank="1" errorTitle="Not a date" error="Enter a date, e.g. 2026-10-23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6" t="inlineStr">
        <is>
          <t>My internship search in numbers</t>
        </is>
      </c>
    </row>
    <row r="3">
      <c r="A3" t="inlineStr">
        <is>
          <t>Applications sent</t>
        </is>
      </c>
      <c r="B3">
        <f>COUNT(Tracker!$J$2:$J$301)</f>
        <v/>
      </c>
    </row>
    <row r="4">
      <c r="A4" t="inlineStr">
        <is>
          <t>Online assessments received</t>
        </is>
      </c>
      <c r="B4">
        <f>COUNTIFS(Tracker!$M$2:$M$301,"&gt;0",Tracker!$J$2:$J$301,"&gt;0")</f>
        <v/>
      </c>
    </row>
    <row r="5">
      <c r="A5" t="inlineStr">
        <is>
          <t>OA rate (OAs / applications)</t>
        </is>
      </c>
      <c r="B5" s="7">
        <f>IF(B3=0,0,B4/B3)</f>
        <v/>
      </c>
    </row>
    <row r="6">
      <c r="A6" t="inlineStr">
        <is>
          <t>Replies (interview, offer or rejection)</t>
        </is>
      </c>
      <c r="B6">
        <f>COUNTIFS(Tracker!$K$2:$K$301,"Interviewing",Tracker!$J$2:$J$301,"&gt;0")+COUNTIFS(Tracker!$K$2:$K$301,"Offer",Tracker!$J$2:$J$301,"&gt;0")+COUNTIFS(Tracker!$K$2:$K$301,"Rejected",Tracker!$J$2:$J$301,"&gt;0")</f>
        <v/>
      </c>
    </row>
    <row r="7">
      <c r="A7" s="8" t="inlineStr">
        <is>
          <t>Response rate</t>
        </is>
      </c>
      <c r="B7" s="9">
        <f>IF(B3=0,0,B6/B3)</f>
        <v/>
      </c>
    </row>
    <row r="8">
      <c r="A8" t="inlineStr">
        <is>
          <t>Deadlines in the warning window</t>
        </is>
      </c>
      <c r="B8">
        <f>COUNTIF(Tracker!$S$2:$S$301,"* due *")</f>
        <v/>
      </c>
    </row>
    <row r="9">
      <c r="A9" t="inlineStr">
        <is>
          <t>Saved and not applied yet</t>
        </is>
      </c>
      <c r="B9">
        <f>COUNTIFS(Tracker!$K$2:$K$301,"Saved",Tracker!$J$2:$J$301,"")</f>
        <v/>
      </c>
    </row>
    <row r="11">
      <c r="A11" s="8" t="inlineStr">
        <is>
          <t>By status</t>
        </is>
      </c>
    </row>
    <row r="12">
      <c r="A12" t="inlineStr">
        <is>
          <t>Saved</t>
        </is>
      </c>
      <c r="B12">
        <f>COUNTIF(Tracker!$K$2:$K$301,"Saved")</f>
        <v/>
      </c>
    </row>
    <row r="13">
      <c r="A13" t="inlineStr">
        <is>
          <t>Applied</t>
        </is>
      </c>
      <c r="B13">
        <f>COUNTIF(Tracker!$K$2:$K$301,"Applied")</f>
        <v/>
      </c>
    </row>
    <row r="14">
      <c r="A14" t="inlineStr">
        <is>
          <t>Interviewing</t>
        </is>
      </c>
      <c r="B14">
        <f>COUNTIF(Tracker!$K$2:$K$301,"Interviewing")</f>
        <v/>
      </c>
    </row>
    <row r="15">
      <c r="A15" t="inlineStr">
        <is>
          <t>Offer</t>
        </is>
      </c>
      <c r="B15">
        <f>COUNTIF(Tracker!$K$2:$K$301,"Offer")</f>
        <v/>
      </c>
    </row>
    <row r="16">
      <c r="A16" t="inlineStr">
        <is>
          <t>Rejected</t>
        </is>
      </c>
      <c r="B16">
        <f>COUNTIF(Tracker!$K$2:$K$301,"Rejected")</f>
        <v/>
      </c>
    </row>
    <row r="17">
      <c r="A17" t="inlineStr">
        <is>
          <t>Ghosted</t>
        </is>
      </c>
      <c r="B17">
        <f>COUNTIF(Tracker!$K$2:$K$301,"Ghosted")</f>
        <v/>
      </c>
    </row>
    <row r="19">
      <c r="A19" s="8" t="inlineStr">
        <is>
          <t>By source: which list gets you replies?</t>
        </is>
      </c>
    </row>
    <row r="20">
      <c r="A20" s="8" t="inlineStr">
        <is>
          <t>Found on</t>
        </is>
      </c>
      <c r="B20" s="8" t="inlineStr">
        <is>
          <t>Applied</t>
        </is>
      </c>
      <c r="C20" s="8" t="inlineStr">
        <is>
          <t>OAs</t>
        </is>
      </c>
      <c r="D20" s="8" t="inlineStr">
        <is>
          <t>Replies</t>
        </is>
      </c>
      <c r="E20" s="8" t="inlineStr">
        <is>
          <t>Response rate</t>
        </is>
      </c>
    </row>
    <row r="21">
      <c r="A21" t="inlineStr">
        <is>
          <t>SimplifyJobs list</t>
        </is>
      </c>
      <c r="B21">
        <f>COUNTIFS(Tracker!$F$2:$F$301,A21,Tracker!$J$2:$J$301,"&gt;0")</f>
        <v/>
      </c>
      <c r="C21">
        <f>COUNTIFS(Tracker!$F$2:$F$301,A21,Tracker!$J$2:$J$301,"&gt;0",Tracker!$M$2:$M$301,"&gt;0")</f>
        <v/>
      </c>
      <c r="D21">
        <f>COUNTIFS(Tracker!$K$2:$K$301,"Interviewing",Tracker!$J$2:$J$301,"&gt;0",Tracker!$F$2:$F$301,A21)+COUNTIFS(Tracker!$K$2:$K$301,"Offer",Tracker!$J$2:$J$301,"&gt;0",Tracker!$F$2:$F$301,A21)+COUNTIFS(Tracker!$K$2:$K$301,"Rejected",Tracker!$J$2:$J$301,"&gt;0",Tracker!$F$2:$F$301,A21)</f>
        <v/>
      </c>
      <c r="E21" s="7">
        <f>IF(B21=0,"",D21/B21)</f>
        <v/>
      </c>
    </row>
    <row r="22">
      <c r="A22" t="inlineStr">
        <is>
          <t>speedyapply list</t>
        </is>
      </c>
      <c r="B22">
        <f>COUNTIFS(Tracker!$F$2:$F$301,A22,Tracker!$J$2:$J$301,"&gt;0")</f>
        <v/>
      </c>
      <c r="C22">
        <f>COUNTIFS(Tracker!$F$2:$F$301,A22,Tracker!$J$2:$J$301,"&gt;0",Tracker!$M$2:$M$301,"&gt;0")</f>
        <v/>
      </c>
      <c r="D22">
        <f>COUNTIFS(Tracker!$K$2:$K$301,"Interviewing",Tracker!$J$2:$J$301,"&gt;0",Tracker!$F$2:$F$301,A22)+COUNTIFS(Tracker!$K$2:$K$301,"Offer",Tracker!$J$2:$J$301,"&gt;0",Tracker!$F$2:$F$301,A22)+COUNTIFS(Tracker!$K$2:$K$301,"Rejected",Tracker!$J$2:$J$301,"&gt;0",Tracker!$F$2:$F$301,A22)</f>
        <v/>
      </c>
      <c r="E22" s="7">
        <f>IF(B22=0,"",D22/B22)</f>
        <v/>
      </c>
    </row>
    <row r="23">
      <c r="A23" t="inlineStr">
        <is>
          <t>Other GitHub list</t>
        </is>
      </c>
      <c r="B23">
        <f>COUNTIFS(Tracker!$F$2:$F$301,A23,Tracker!$J$2:$J$301,"&gt;0")</f>
        <v/>
      </c>
      <c r="C23">
        <f>COUNTIFS(Tracker!$F$2:$F$301,A23,Tracker!$J$2:$J$301,"&gt;0",Tracker!$M$2:$M$301,"&gt;0")</f>
        <v/>
      </c>
      <c r="D23">
        <f>COUNTIFS(Tracker!$K$2:$K$301,"Interviewing",Tracker!$J$2:$J$301,"&gt;0",Tracker!$F$2:$F$301,A23)+COUNTIFS(Tracker!$K$2:$K$301,"Offer",Tracker!$J$2:$J$301,"&gt;0",Tracker!$F$2:$F$301,A23)+COUNTIFS(Tracker!$K$2:$K$301,"Rejected",Tracker!$J$2:$J$301,"&gt;0",Tracker!$F$2:$F$301,A23)</f>
        <v/>
      </c>
      <c r="E23" s="7">
        <f>IF(B23=0,"",D23/B23)</f>
        <v/>
      </c>
    </row>
    <row r="24">
      <c r="A24" t="inlineStr">
        <is>
          <t>Handshake</t>
        </is>
      </c>
      <c r="B24">
        <f>COUNTIFS(Tracker!$F$2:$F$301,A24,Tracker!$J$2:$J$301,"&gt;0")</f>
        <v/>
      </c>
      <c r="C24">
        <f>COUNTIFS(Tracker!$F$2:$F$301,A24,Tracker!$J$2:$J$301,"&gt;0",Tracker!$M$2:$M$301,"&gt;0")</f>
        <v/>
      </c>
      <c r="D24">
        <f>COUNTIFS(Tracker!$K$2:$K$301,"Interviewing",Tracker!$J$2:$J$301,"&gt;0",Tracker!$F$2:$F$301,A24)+COUNTIFS(Tracker!$K$2:$K$301,"Offer",Tracker!$J$2:$J$301,"&gt;0",Tracker!$F$2:$F$301,A24)+COUNTIFS(Tracker!$K$2:$K$301,"Rejected",Tracker!$J$2:$J$301,"&gt;0",Tracker!$F$2:$F$301,A24)</f>
        <v/>
      </c>
      <c r="E24" s="7">
        <f>IF(B24=0,"",D24/B24)</f>
        <v/>
      </c>
    </row>
    <row r="25">
      <c r="A25" t="inlineStr">
        <is>
          <t>LinkedIn</t>
        </is>
      </c>
      <c r="B25">
        <f>COUNTIFS(Tracker!$F$2:$F$301,A25,Tracker!$J$2:$J$301,"&gt;0")</f>
        <v/>
      </c>
      <c r="C25">
        <f>COUNTIFS(Tracker!$F$2:$F$301,A25,Tracker!$J$2:$J$301,"&gt;0",Tracker!$M$2:$M$301,"&gt;0")</f>
        <v/>
      </c>
      <c r="D25">
        <f>COUNTIFS(Tracker!$K$2:$K$301,"Interviewing",Tracker!$J$2:$J$301,"&gt;0",Tracker!$F$2:$F$301,A25)+COUNTIFS(Tracker!$K$2:$K$301,"Offer",Tracker!$J$2:$J$301,"&gt;0",Tracker!$F$2:$F$301,A25)+COUNTIFS(Tracker!$K$2:$K$301,"Rejected",Tracker!$J$2:$J$301,"&gt;0",Tracker!$F$2:$F$301,A25)</f>
        <v/>
      </c>
      <c r="E25" s="7">
        <f>IF(B25=0,"",D25/B25)</f>
        <v/>
      </c>
    </row>
    <row r="26">
      <c r="A26" t="inlineStr">
        <is>
          <t>Company careers page</t>
        </is>
      </c>
      <c r="B26">
        <f>COUNTIFS(Tracker!$F$2:$F$301,A26,Tracker!$J$2:$J$301,"&gt;0")</f>
        <v/>
      </c>
      <c r="C26">
        <f>COUNTIFS(Tracker!$F$2:$F$301,A26,Tracker!$J$2:$J$301,"&gt;0",Tracker!$M$2:$M$301,"&gt;0")</f>
        <v/>
      </c>
      <c r="D26">
        <f>COUNTIFS(Tracker!$K$2:$K$301,"Interviewing",Tracker!$J$2:$J$301,"&gt;0",Tracker!$F$2:$F$301,A26)+COUNTIFS(Tracker!$K$2:$K$301,"Offer",Tracker!$J$2:$J$301,"&gt;0",Tracker!$F$2:$F$301,A26)+COUNTIFS(Tracker!$K$2:$K$301,"Rejected",Tracker!$J$2:$J$301,"&gt;0",Tracker!$F$2:$F$301,A26)</f>
        <v/>
      </c>
      <c r="E26" s="7">
        <f>IF(B26=0,"",D26/B26)</f>
        <v/>
      </c>
    </row>
    <row r="27">
      <c r="A27" t="inlineStr">
        <is>
          <t>Career fair</t>
        </is>
      </c>
      <c r="B27">
        <f>COUNTIFS(Tracker!$F$2:$F$301,A27,Tracker!$J$2:$J$301,"&gt;0")</f>
        <v/>
      </c>
      <c r="C27">
        <f>COUNTIFS(Tracker!$F$2:$F$301,A27,Tracker!$J$2:$J$301,"&gt;0",Tracker!$M$2:$M$301,"&gt;0")</f>
        <v/>
      </c>
      <c r="D27">
        <f>COUNTIFS(Tracker!$K$2:$K$301,"Interviewing",Tracker!$J$2:$J$301,"&gt;0",Tracker!$F$2:$F$301,A27)+COUNTIFS(Tracker!$K$2:$K$301,"Offer",Tracker!$J$2:$J$301,"&gt;0",Tracker!$F$2:$F$301,A27)+COUNTIFS(Tracker!$K$2:$K$301,"Rejected",Tracker!$J$2:$J$301,"&gt;0",Tracker!$F$2:$F$301,A27)</f>
        <v/>
      </c>
      <c r="E27" s="7">
        <f>IF(B27=0,"",D27/B27)</f>
        <v/>
      </c>
    </row>
    <row r="28">
      <c r="A28" t="inlineStr">
        <is>
          <t>Referral</t>
        </is>
      </c>
      <c r="B28">
        <f>COUNTIFS(Tracker!$F$2:$F$301,A28,Tracker!$J$2:$J$301,"&gt;0")</f>
        <v/>
      </c>
      <c r="C28">
        <f>COUNTIFS(Tracker!$F$2:$F$301,A28,Tracker!$J$2:$J$301,"&gt;0",Tracker!$M$2:$M$301,"&gt;0")</f>
        <v/>
      </c>
      <c r="D28">
        <f>COUNTIFS(Tracker!$K$2:$K$301,"Interviewing",Tracker!$J$2:$J$301,"&gt;0",Tracker!$F$2:$F$301,A28)+COUNTIFS(Tracker!$K$2:$K$301,"Offer",Tracker!$J$2:$J$301,"&gt;0",Tracker!$F$2:$F$301,A28)+COUNTIFS(Tracker!$K$2:$K$301,"Rejected",Tracker!$J$2:$J$301,"&gt;0",Tracker!$F$2:$F$301,A28)</f>
        <v/>
      </c>
      <c r="E28" s="7">
        <f>IF(B28=0,"",D28/B28)</f>
        <v/>
      </c>
    </row>
    <row r="30">
      <c r="A30" t="inlineStr">
        <is>
          <t>A source needs 10+ applications before its rate means much.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80" customWidth="1" min="3" max="3"/>
  </cols>
  <sheetData>
    <row r="1">
      <c r="A1" s="6" t="inlineStr">
        <is>
          <t>Settings (change the numbers in column B)</t>
        </is>
      </c>
    </row>
    <row r="3">
      <c r="A3" t="inlineStr">
        <is>
          <t>Warn me this many days before a deadline</t>
        </is>
      </c>
      <c r="B3" s="10" t="n">
        <v>3</v>
      </c>
      <c r="C3" t="inlineStr">
        <is>
          <t>Applies to Apply by, OA due and Offer: decide by.</t>
        </is>
      </c>
    </row>
    <row r="4">
      <c r="A4" t="inlineStr">
        <is>
          <t>Flag a Saved row after (days since Date found)</t>
        </is>
      </c>
      <c r="B4" s="10" t="n">
        <v>5</v>
      </c>
      <c r="C4" t="inlineStr">
        <is>
          <t>Listings on the GitHub lists close fast. A saved row you have not applied to goes stale.</t>
        </is>
      </c>
    </row>
    <row r="5">
      <c r="A5" t="inlineStr">
        <is>
          <t>Suggest Ghosted after (days since Date applied)</t>
        </is>
      </c>
      <c r="B5" s="10" t="n">
        <v>30</v>
      </c>
      <c r="C5" t="inlineStr">
        <is>
          <t>Only for Applied rows with nothing else due.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Internship application tracker, by HiredFolio (free)</t>
        </is>
      </c>
    </row>
    <row r="2"/>
    <row r="3">
      <c r="A3" t="inlineStr">
        <is>
          <t>1. One row per posting. Rows 2 to 7 are examples: delete them.</t>
        </is>
      </c>
    </row>
    <row r="4">
      <c r="A4" t="inlineStr">
        <is>
          <t>2. Dark-blue columns (Next deadline, What's due, Days left, Alert) calculate themselves. Do not type in them.</t>
        </is>
      </c>
    </row>
    <row r="5">
      <c r="A5" t="inlineStr">
        <is>
          <t>3. Type Date found when you save a posting from a list. If it has a deadline, type it in Apply by.</t>
        </is>
      </c>
    </row>
    <row r="6">
      <c r="A6" t="inlineStr">
        <is>
          <t>4. When the online assessment (OA) email arrives, type its due date in OA due. Type OA submitted when you finish it.</t>
        </is>
      </c>
    </row>
    <row r="7">
      <c r="A7" t="inlineStr">
        <is>
          <t>5. When you get an offer, set Status to Offer and type the decision date in Offer: decide by.</t>
        </is>
      </c>
    </row>
    <row r="8">
      <c r="A8" t="inlineStr">
        <is>
          <t>6. Yellow = a deadline inside the warning window. Red = a deadline passed. Orange = saved but not applied for too long. Grey = no reply in 30 days.</t>
        </is>
      </c>
    </row>
    <row r="9">
      <c r="A9" t="inlineStr">
        <is>
          <t>7. Rejected and Ghosted close a row: no more deadlines or alerts.</t>
        </is>
      </c>
    </row>
    <row r="10">
      <c r="A10" t="inlineStr">
        <is>
          <t>8. Change the 3, 5 and 30 in the Settings tab. The Stats tab updates by itself.</t>
        </is>
      </c>
    </row>
    <row r="11"/>
    <row r="12">
      <c r="A12" t="inlineStr">
        <is>
          <t>Dates are written as yyyy-mm-dd, so 2026-03-04 means 4 March in every country.</t>
        </is>
      </c>
    </row>
    <row r="13">
      <c r="A13" t="inlineStr">
        <is>
          <t>Google Sheets: File &gt; Import &gt; Upload &gt; choose this file &gt; Replace spreadsheet.</t>
        </is>
      </c>
    </row>
    <row r="14"/>
    <row r="15">
      <c r="A15" t="inlineStr">
        <is>
          <t>Full guide: https://hiredfolio.com/blog/internship-application-tracker</t>
        </is>
      </c>
    </row>
    <row r="16">
      <c r="A16" t="inlineStr">
        <is>
          <t>The version that fills itself in (one-click job capture, follow-up reminders by email): https://hiredfolio.com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2026-09-28T09:28:36Z</dcterms:created>
  <dcterms:modified xsi:type="dcterms:W3CDTF">2026-09-28T09:28:36Z</dcterms:modified>
</cp:coreProperties>
</file>